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4500" firstSheet="9" activeTab="12"/>
  </bookViews>
  <sheets>
    <sheet name="Slide 5" sheetId="1" r:id="rId1"/>
    <sheet name="Slide 10" sheetId="2" r:id="rId2"/>
    <sheet name="Slide 11" sheetId="3" r:id="rId3"/>
    <sheet name="Slide 12" sheetId="4" r:id="rId4"/>
    <sheet name="Slide 22" sheetId="5" r:id="rId5"/>
    <sheet name="Slide 23" sheetId="6" r:id="rId6"/>
    <sheet name="Slide 25" sheetId="7" r:id="rId7"/>
    <sheet name="Slide 26" sheetId="8" r:id="rId8"/>
    <sheet name="Slide 27" sheetId="9" r:id="rId9"/>
    <sheet name="Slide 28" sheetId="10" r:id="rId10"/>
    <sheet name="Slide 35" sheetId="11" r:id="rId11"/>
    <sheet name="Slide 36" sheetId="12" r:id="rId12"/>
    <sheet name="Slide 39" sheetId="13" r:id="rId13"/>
  </sheets>
  <definedNames>
    <definedName name="EXH">#REF!</definedName>
    <definedName name="EXH1">#REF!</definedName>
    <definedName name="EXH10">#REF!</definedName>
    <definedName name="EXH11">#REF!</definedName>
    <definedName name="EXH12">#REF!</definedName>
    <definedName name="EXH14">#REF!</definedName>
    <definedName name="EXH15">#REF!</definedName>
    <definedName name="EXH16">#REF!</definedName>
    <definedName name="EXH17">#REF!</definedName>
    <definedName name="EXH18">#REF!</definedName>
    <definedName name="EXH19">#REF!</definedName>
    <definedName name="EXH2">#REF!</definedName>
    <definedName name="EXH20">#REF!</definedName>
    <definedName name="EXH21">#REF!</definedName>
    <definedName name="EXH22">#REF!</definedName>
    <definedName name="EXH23">#REF!</definedName>
    <definedName name="EXH24">#REF!</definedName>
    <definedName name="EXH25">#REF!</definedName>
    <definedName name="EXH26">#REF!</definedName>
    <definedName name="EXH27">#REF!</definedName>
    <definedName name="EXH28">#REF!</definedName>
    <definedName name="EXH29">#REF!</definedName>
    <definedName name="EXH3">#REF!</definedName>
    <definedName name="EXH30">#REF!</definedName>
    <definedName name="EXH31">#REF!</definedName>
    <definedName name="EXH4">#REF!</definedName>
    <definedName name="EXH5">#REF!</definedName>
    <definedName name="EXH6">#REF!</definedName>
    <definedName name="EXH7">#REF!</definedName>
    <definedName name="EXH8">#REF!</definedName>
    <definedName name="EXH9">#REF!</definedName>
    <definedName name="EXH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<sst xmlns="http://schemas.openxmlformats.org/spreadsheetml/2006/main" count="852" uniqueCount="469">
  <si>
    <t/>
  </si>
  <si>
    <t>SCHEDULE P - PART 1 - SUMMARY</t>
  </si>
  <si>
    <t>EXPECTED  LOSS  RATIO  TECHNIQUES</t>
  </si>
  <si>
    <t>($000 omitted)</t>
  </si>
  <si>
    <t>Premiums Earned</t>
  </si>
  <si>
    <t>Loss and Loss Expense Payments</t>
  </si>
  <si>
    <t>Years in</t>
  </si>
  <si>
    <t>Which</t>
  </si>
  <si>
    <t>Loss Payments</t>
  </si>
  <si>
    <t>Number of</t>
  </si>
  <si>
    <t>ALAE Reserves Based on Cumulative Paid ALAE to Cumulative Paid Loss Development</t>
  </si>
  <si>
    <t>Premiums Were</t>
  </si>
  <si>
    <t>Salvage</t>
  </si>
  <si>
    <t>Total</t>
  </si>
  <si>
    <t>Claims</t>
  </si>
  <si>
    <t>Reserves  Based  on  ELR  and  Reported  Incurred</t>
  </si>
  <si>
    <t>Cumulative Paid ALAE to Cumulative Paid Losses</t>
  </si>
  <si>
    <t>Earned and</t>
  </si>
  <si>
    <t>Direct</t>
  </si>
  <si>
    <t>and</t>
  </si>
  <si>
    <t>Loss</t>
  </si>
  <si>
    <t>Net Paid</t>
  </si>
  <si>
    <t>Reported -</t>
  </si>
  <si>
    <t>Example  of  "50/50"  Rule</t>
  </si>
  <si>
    <t>EZ  INSURANCE  COMPANY  AUTO  LIABILITY</t>
  </si>
  <si>
    <t>Losses Were</t>
  </si>
  <si>
    <t>Net</t>
  </si>
  <si>
    <t>Subrogation</t>
  </si>
  <si>
    <t>Expense</t>
  </si>
  <si>
    <t>Direct and</t>
  </si>
  <si>
    <t>($ In Thousands)</t>
  </si>
  <si>
    <t>Incurred</t>
  </si>
  <si>
    <t>Assumed</t>
  </si>
  <si>
    <t>Ceded</t>
  </si>
  <si>
    <t>(2 - 3)</t>
  </si>
  <si>
    <t>Received</t>
  </si>
  <si>
    <t>Payments</t>
  </si>
  <si>
    <t>1.  Prior</t>
  </si>
  <si>
    <t>XXXX</t>
  </si>
  <si>
    <t>2.  1987</t>
  </si>
  <si>
    <t>3.  1988</t>
  </si>
  <si>
    <t>Developed</t>
  </si>
  <si>
    <t>Paid</t>
  </si>
  <si>
    <t>Indicated</t>
  </si>
  <si>
    <t>4.  1989</t>
  </si>
  <si>
    <t>Accident</t>
  </si>
  <si>
    <t>Ratio</t>
  </si>
  <si>
    <t>Devel.</t>
  </si>
  <si>
    <t>Paid/Paid</t>
  </si>
  <si>
    <t>Ultimate</t>
  </si>
  <si>
    <t>ALAE</t>
  </si>
  <si>
    <t>5.  1990</t>
  </si>
  <si>
    <t>Year</t>
  </si>
  <si>
    <t>to Date</t>
  </si>
  <si>
    <t>Factor</t>
  </si>
  <si>
    <t>Losses</t>
  </si>
  <si>
    <t>Reserves</t>
  </si>
  <si>
    <t>6.  1991</t>
  </si>
  <si>
    <t>(1)</t>
  </si>
  <si>
    <t>(2)</t>
  </si>
  <si>
    <t>(3)</t>
  </si>
  <si>
    <t>(4)</t>
  </si>
  <si>
    <t>(5)</t>
  </si>
  <si>
    <t>(6)</t>
  </si>
  <si>
    <t>(7)</t>
  </si>
  <si>
    <t>(8)</t>
  </si>
  <si>
    <t>7.  1992</t>
  </si>
  <si>
    <t>8.  1993</t>
  </si>
  <si>
    <t>0.069</t>
  </si>
  <si>
    <t>1.068</t>
  </si>
  <si>
    <t>$  677</t>
  </si>
  <si>
    <t>9.  1994</t>
  </si>
  <si>
    <t>0.064</t>
  </si>
  <si>
    <t>1.141</t>
  </si>
  <si>
    <t>10.  1995</t>
  </si>
  <si>
    <t>0.057</t>
  </si>
  <si>
    <t>1.251</t>
  </si>
  <si>
    <t>0.047</t>
  </si>
  <si>
    <t>1.462</t>
  </si>
  <si>
    <t>12.  Totals</t>
  </si>
  <si>
    <t>0.034</t>
  </si>
  <si>
    <t>1.887</t>
  </si>
  <si>
    <t>ULAE Reserve</t>
  </si>
  <si>
    <t>0.025</t>
  </si>
  <si>
    <t>2.629</t>
  </si>
  <si>
    <t>Losses Unpaid</t>
  </si>
  <si>
    <t>0.019</t>
  </si>
  <si>
    <t>3.252</t>
  </si>
  <si>
    <t xml:space="preserve">   132</t>
  </si>
  <si>
    <t>Case Basis</t>
  </si>
  <si>
    <t>Bulk + IBNR</t>
  </si>
  <si>
    <t>=  (0.039 x $22,989) + (0.078 x $5,296)</t>
  </si>
  <si>
    <t xml:space="preserve">    Total</t>
  </si>
  <si>
    <t>Net Losses</t>
  </si>
  <si>
    <t>Outstanding</t>
  </si>
  <si>
    <t>=   $897 + $413</t>
  </si>
  <si>
    <t>and Expenses</t>
  </si>
  <si>
    <t>Anticipated</t>
  </si>
  <si>
    <t>Unpaid</t>
  </si>
  <si>
    <t>=   $1,310</t>
  </si>
  <si>
    <t>11.  1996</t>
  </si>
  <si>
    <t>ELR</t>
  </si>
  <si>
    <t>Total Losses and Loss</t>
  </si>
  <si>
    <t>Loss and Loss Expense %</t>
  </si>
  <si>
    <t>Net Balance Sheet Re-</t>
  </si>
  <si>
    <t>Expenses Incurred</t>
  </si>
  <si>
    <t>(Incurred/Premiums Earned)</t>
  </si>
  <si>
    <t>Nontabular Discount</t>
  </si>
  <si>
    <t>Inter-</t>
  </si>
  <si>
    <t>serves After Discount</t>
  </si>
  <si>
    <t>Company</t>
  </si>
  <si>
    <t>Pooling</t>
  </si>
  <si>
    <t>Participation</t>
  </si>
  <si>
    <t>Expsnes</t>
  </si>
  <si>
    <t>Percentage</t>
  </si>
  <si>
    <t>ALAE  Reserves  Based  on  Paid  ALAE  Development</t>
  </si>
  <si>
    <t xml:space="preserve"> </t>
  </si>
  <si>
    <t>($  in  Thousands)</t>
  </si>
  <si>
    <t>ALAE Paid</t>
  </si>
  <si>
    <t>Selected</t>
  </si>
  <si>
    <t>Estimated</t>
  </si>
  <si>
    <t>1.108</t>
  </si>
  <si>
    <t xml:space="preserve">    672</t>
  </si>
  <si>
    <t>1.228</t>
  </si>
  <si>
    <t>1.418</t>
  </si>
  <si>
    <t xml:space="preserve">    581</t>
  </si>
  <si>
    <t>1.795</t>
  </si>
  <si>
    <t>2.622</t>
  </si>
  <si>
    <t>(In Thousands)</t>
  </si>
  <si>
    <t>4.520</t>
  </si>
  <si>
    <t xml:space="preserve">   10.175</t>
  </si>
  <si>
    <t>Expected</t>
  </si>
  <si>
    <t>Cumulative</t>
  </si>
  <si>
    <t>IBNR</t>
  </si>
  <si>
    <t>Earned</t>
  </si>
  <si>
    <t>Premium</t>
  </si>
  <si>
    <t>EZ  Insurance  Co. -  Auto  Liability</t>
  </si>
  <si>
    <t>Calendar</t>
  </si>
  <si>
    <t xml:space="preserve"> ULAE</t>
  </si>
  <si>
    <t>(2) / (3)</t>
  </si>
  <si>
    <t xml:space="preserve">    (3)</t>
  </si>
  <si>
    <t xml:space="preserve">   (4)</t>
  </si>
  <si>
    <t>Expected Losses</t>
  </si>
  <si>
    <t>Rptd</t>
  </si>
  <si>
    <t>Example : Reported Incurred Losses are Twice as High as Expected</t>
  </si>
  <si>
    <t>Bornuetter-</t>
  </si>
  <si>
    <t>Ferguson</t>
  </si>
  <si>
    <t>Development</t>
  </si>
  <si>
    <t>Example  of  ELR  from  Schedule P</t>
  </si>
  <si>
    <t>Example : Reported Incurred Losses are Half of Expected</t>
  </si>
  <si>
    <t>EZ INSURANCE COMPANY AUTO LIABILITY</t>
  </si>
  <si>
    <t>Schedule P - Part 1B-</t>
  </si>
  <si>
    <t>Private Passenger Auto Liability/Medical</t>
  </si>
  <si>
    <t>Loss and Loss Expense Percentage</t>
  </si>
  <si>
    <t>Incurrred</t>
  </si>
  <si>
    <t>Premiums</t>
  </si>
  <si>
    <t>Were</t>
  </si>
  <si>
    <t>and Losses</t>
  </si>
  <si>
    <t xml:space="preserve">     Incurred</t>
  </si>
  <si>
    <t>1.</t>
  </si>
  <si>
    <t>Prior</t>
  </si>
  <si>
    <t xml:space="preserve">XXXX 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</si>
  <si>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</si>
  <si>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</si>
  <si>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</si>
  <si>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</si>
  <si>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</si>
  <si>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</si>
  <si>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</si>
  <si>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</si>
  <si>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</si>
  <si>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</si>
  <si>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</si>
  <si>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Totals</t>
  </si>
  <si>
    <t xml:space="preserve">           3 year average</t>
  </si>
  <si>
    <t xml:space="preserve">           5 year average</t>
  </si>
  <si>
    <t>-</t>
  </si>
  <si>
    <t>CUMULATIVE  INCURRED  LOSSES</t>
  </si>
  <si>
    <t xml:space="preserve">           (In Thousands)</t>
  </si>
  <si>
    <t>DEVELOPMENT STAGE IN MONTHS</t>
  </si>
  <si>
    <t xml:space="preserve">  Year</t>
  </si>
  <si>
    <t>12</t>
  </si>
  <si>
    <t>24</t>
  </si>
  <si>
    <t>36</t>
  </si>
  <si>
    <t>48</t>
  </si>
  <si>
    <t>60</t>
  </si>
  <si>
    <t>72</t>
  </si>
  <si>
    <t>84</t>
  </si>
  <si>
    <t>$8,382</t>
  </si>
  <si>
    <t>$9,781</t>
  </si>
  <si>
    <t>$10,110</t>
  </si>
  <si>
    <t>$10,219</t>
  </si>
  <si>
    <t>$10,268</t>
  </si>
  <si>
    <t>$10,280</t>
  </si>
  <si>
    <t>$10,292</t>
  </si>
  <si>
    <t xml:space="preserve">  9,337</t>
  </si>
  <si>
    <t>10,847</t>
  </si>
  <si>
    <t xml:space="preserve">  11,092</t>
  </si>
  <si>
    <t xml:space="preserve">  11,192</t>
  </si>
  <si>
    <t xml:space="preserve">  11,235</t>
  </si>
  <si>
    <t xml:space="preserve">  11,250</t>
  </si>
  <si>
    <t>10,540</t>
  </si>
  <si>
    <t>12,205</t>
  </si>
  <si>
    <t xml:space="preserve">  12,551</t>
  </si>
  <si>
    <t xml:space="preserve">  12,690</t>
  </si>
  <si>
    <t xml:space="preserve">  12,725</t>
  </si>
  <si>
    <t>11,875</t>
  </si>
  <si>
    <t>13,832</t>
  </si>
  <si>
    <t xml:space="preserve">  14,238</t>
  </si>
  <si>
    <t xml:space="preserve">  14,413</t>
  </si>
  <si>
    <t>13,343</t>
  </si>
  <si>
    <t>15,542</t>
  </si>
  <si>
    <t xml:space="preserve">  16,066</t>
  </si>
  <si>
    <t>14,469</t>
  </si>
  <si>
    <t>16,776</t>
  </si>
  <si>
    <t>16,561</t>
  </si>
  <si>
    <t>Accident   ---------INCURRED LOSS DEVELOPMENT FACTORS ------------------</t>
  </si>
  <si>
    <t xml:space="preserve">   Year</t>
  </si>
  <si>
    <t>12-24</t>
  </si>
  <si>
    <t>24-36</t>
  </si>
  <si>
    <t>36-48</t>
  </si>
  <si>
    <t>48-60</t>
  </si>
  <si>
    <t>60-72</t>
  </si>
  <si>
    <t>72-84</t>
  </si>
  <si>
    <t>84-Ult</t>
  </si>
  <si>
    <t>1.167</t>
  </si>
  <si>
    <t>1.034</t>
  </si>
  <si>
    <t>1.011</t>
  </si>
  <si>
    <t>1.005</t>
  </si>
  <si>
    <t>1.001</t>
  </si>
  <si>
    <t>1.162</t>
  </si>
  <si>
    <t>1.023</t>
  </si>
  <si>
    <t>1.009</t>
  </si>
  <si>
    <t>1.004</t>
  </si>
  <si>
    <t>1.158</t>
  </si>
  <si>
    <t>1.028</t>
  </si>
  <si>
    <t>1.003</t>
  </si>
  <si>
    <t>1.165</t>
  </si>
  <si>
    <t>1.029</t>
  </si>
  <si>
    <t>1.012</t>
  </si>
  <si>
    <t>1.159</t>
  </si>
  <si>
    <t>1.163</t>
  </si>
  <si>
    <t>1.030</t>
  </si>
  <si>
    <t>Cumulative  Paid  ALAE</t>
  </si>
  <si>
    <t>($  in  thousands)</t>
  </si>
  <si>
    <t>1.000</t>
  </si>
  <si>
    <t>1.219</t>
  </si>
  <si>
    <t>1.048</t>
  </si>
  <si>
    <t>1.017</t>
  </si>
  <si>
    <t>1.006</t>
  </si>
  <si>
    <t>1.002</t>
  </si>
  <si>
    <t>------------DEVELOPMENT  STAGE  IN  MONTHS-------------------</t>
  </si>
  <si>
    <t>Cumulative  Paid  ALAE  to  Cumulative  Paid  Losses</t>
  </si>
  <si>
    <t>$71</t>
  </si>
  <si>
    <t>$166</t>
  </si>
  <si>
    <t xml:space="preserve"> $286</t>
  </si>
  <si>
    <t>$416</t>
  </si>
  <si>
    <t>$527</t>
  </si>
  <si>
    <t>$611</t>
  </si>
  <si>
    <t>677</t>
  </si>
  <si>
    <t>0.021</t>
  </si>
  <si>
    <t>0.028</t>
  </si>
  <si>
    <t>0.039</t>
  </si>
  <si>
    <t>0.050</t>
  </si>
  <si>
    <t>0.059</t>
  </si>
  <si>
    <t>0.065</t>
  </si>
  <si>
    <t xml:space="preserve"> 83</t>
  </si>
  <si>
    <t xml:space="preserve">  189</t>
  </si>
  <si>
    <t xml:space="preserve">  313</t>
  </si>
  <si>
    <t xml:space="preserve"> 458</t>
  </si>
  <si>
    <t xml:space="preserve"> 584</t>
  </si>
  <si>
    <t xml:space="preserve"> 672</t>
  </si>
  <si>
    <t>0.022</t>
  </si>
  <si>
    <t>0.038</t>
  </si>
  <si>
    <t>0.058</t>
  </si>
  <si>
    <t xml:space="preserve">      IBNR FACTOR = (1.000   -  ------) =  % OF  EXPECTED  LOSSES  WHICH  ARE  UNREPORTED</t>
  </si>
  <si>
    <t xml:space="preserve"> 93</t>
  </si>
  <si>
    <t xml:space="preserve">  213</t>
  </si>
  <si>
    <t xml:space="preserve">  361</t>
  </si>
  <si>
    <t xml:space="preserve"> 523</t>
  </si>
  <si>
    <t>657</t>
  </si>
  <si>
    <t>0.049</t>
  </si>
  <si>
    <t>103</t>
  </si>
  <si>
    <t xml:space="preserve">  226</t>
  </si>
  <si>
    <t xml:space="preserve">  394</t>
  </si>
  <si>
    <t xml:space="preserve"> 581</t>
  </si>
  <si>
    <t>0.036</t>
  </si>
  <si>
    <t>108</t>
  </si>
  <si>
    <t xml:space="preserve">  245</t>
  </si>
  <si>
    <t xml:space="preserve"> 437</t>
  </si>
  <si>
    <t>0.024</t>
  </si>
  <si>
    <t>0.180</t>
  </si>
  <si>
    <t>0.046</t>
  </si>
  <si>
    <t>0.017</t>
  </si>
  <si>
    <t>0.006</t>
  </si>
  <si>
    <t>0.002</t>
  </si>
  <si>
    <t>0.001</t>
  </si>
  <si>
    <t>0.000</t>
  </si>
  <si>
    <t>128</t>
  </si>
  <si>
    <t xml:space="preserve">  280</t>
  </si>
  <si>
    <t>CUMULATIVE PAID ALAE ---------------</t>
  </si>
  <si>
    <t>132</t>
  </si>
  <si>
    <t>$    71</t>
  </si>
  <si>
    <t>$   166</t>
  </si>
  <si>
    <t>$   286</t>
  </si>
  <si>
    <t>$  416</t>
  </si>
  <si>
    <t>$   527</t>
  </si>
  <si>
    <t>$  611</t>
  </si>
  <si>
    <t>PAID  TO  PAID  DEVELOPMENT  FACTORS----</t>
  </si>
  <si>
    <t>PAID ALAE DEVELOPMENT FACTORS------------</t>
  </si>
  <si>
    <t xml:space="preserve">     83</t>
  </si>
  <si>
    <t xml:space="preserve">     189</t>
  </si>
  <si>
    <t xml:space="preserve">     313</t>
  </si>
  <si>
    <t xml:space="preserve">    458</t>
  </si>
  <si>
    <t xml:space="preserve">     584</t>
  </si>
  <si>
    <t xml:space="preserve">     93</t>
  </si>
  <si>
    <t xml:space="preserve">     213</t>
  </si>
  <si>
    <t xml:space="preserve">     361</t>
  </si>
  <si>
    <t xml:space="preserve">    523</t>
  </si>
  <si>
    <t xml:space="preserve">     657</t>
  </si>
  <si>
    <t xml:space="preserve">   103</t>
  </si>
  <si>
    <t xml:space="preserve">     226</t>
  </si>
  <si>
    <t xml:space="preserve">     394</t>
  </si>
  <si>
    <t>1.312</t>
  </si>
  <si>
    <t>1.406</t>
  </si>
  <si>
    <t>1.293</t>
  </si>
  <si>
    <t>1.173</t>
  </si>
  <si>
    <t>1.099</t>
  </si>
  <si>
    <t>2.338</t>
  </si>
  <si>
    <t>1.723</t>
  </si>
  <si>
    <t>1.455</t>
  </si>
  <si>
    <t>1.267</t>
  </si>
  <si>
    <t xml:space="preserve">   108</t>
  </si>
  <si>
    <t xml:space="preserve">     245</t>
  </si>
  <si>
    <t xml:space="preserve">     437</t>
  </si>
  <si>
    <t>1.290</t>
  </si>
  <si>
    <t>1.355</t>
  </si>
  <si>
    <t>1.297</t>
  </si>
  <si>
    <t>1.175</t>
  </si>
  <si>
    <t>1.094</t>
  </si>
  <si>
    <t>2.277</t>
  </si>
  <si>
    <t>1.656</t>
  </si>
  <si>
    <t>1.463</t>
  </si>
  <si>
    <t>1.275</t>
  </si>
  <si>
    <t>1.151</t>
  </si>
  <si>
    <t xml:space="preserve">   128</t>
  </si>
  <si>
    <t xml:space="preserve">     280</t>
  </si>
  <si>
    <t>1.279</t>
  </si>
  <si>
    <t>1.367</t>
  </si>
  <si>
    <t>1.273</t>
  </si>
  <si>
    <t>2.290</t>
  </si>
  <si>
    <t>1.695</t>
  </si>
  <si>
    <t>1.449</t>
  </si>
  <si>
    <t>1.256</t>
  </si>
  <si>
    <t>1.213</t>
  </si>
  <si>
    <t>1.301</t>
  </si>
  <si>
    <t>2.194</t>
  </si>
  <si>
    <t>1.743</t>
  </si>
  <si>
    <t>1.475</t>
  </si>
  <si>
    <t>1.261</t>
  </si>
  <si>
    <t>1.442</t>
  </si>
  <si>
    <t>2.269</t>
  </si>
  <si>
    <t>1.784</t>
  </si>
  <si>
    <t>1.193</t>
  </si>
  <si>
    <t>2.188</t>
  </si>
  <si>
    <t>CUMULATIVE PAID LOSSES--------</t>
  </si>
  <si>
    <t>3,361</t>
  </si>
  <si>
    <t xml:space="preserve">  5,991</t>
  </si>
  <si>
    <t xml:space="preserve">  7,341</t>
  </si>
  <si>
    <t xml:space="preserve">  8,259</t>
  </si>
  <si>
    <t xml:space="preserve">   8,916</t>
  </si>
  <si>
    <t xml:space="preserve">   9,408</t>
  </si>
  <si>
    <t xml:space="preserve"> 9,759</t>
  </si>
  <si>
    <t>3,780</t>
  </si>
  <si>
    <t xml:space="preserve">  6,671</t>
  </si>
  <si>
    <t xml:space="preserve">  8,156</t>
  </si>
  <si>
    <t xml:space="preserve">  9,205</t>
  </si>
  <si>
    <t xml:space="preserve">   9,990</t>
  </si>
  <si>
    <t xml:space="preserve"> 10,508</t>
  </si>
  <si>
    <t>4,212</t>
  </si>
  <si>
    <t xml:space="preserve">  7,541</t>
  </si>
  <si>
    <t xml:space="preserve">  9,351</t>
  </si>
  <si>
    <t xml:space="preserve"> 10,639</t>
  </si>
  <si>
    <t xml:space="preserve"> 11,536</t>
  </si>
  <si>
    <t>4,901</t>
  </si>
  <si>
    <t xml:space="preserve">  8,864</t>
  </si>
  <si>
    <t>10,987</t>
  </si>
  <si>
    <t xml:space="preserve"> 12,458</t>
  </si>
  <si>
    <t>Average</t>
  </si>
  <si>
    <t>1.258</t>
  </si>
  <si>
    <t>1.395</t>
  </si>
  <si>
    <t>1.291</t>
  </si>
  <si>
    <t>1.169</t>
  </si>
  <si>
    <t>1.097</t>
  </si>
  <si>
    <t>2.259</t>
  </si>
  <si>
    <t>1.720</t>
  </si>
  <si>
    <t>1.461</t>
  </si>
  <si>
    <t>1.266</t>
  </si>
  <si>
    <t>1.155</t>
  </si>
  <si>
    <t>5,708</t>
  </si>
  <si>
    <t>10,268</t>
  </si>
  <si>
    <t>12,699</t>
  </si>
  <si>
    <t>6,093</t>
  </si>
  <si>
    <t>11,172</t>
  </si>
  <si>
    <t>4 point avg.</t>
  </si>
  <si>
    <t>1.237</t>
  </si>
  <si>
    <t>1.393</t>
  </si>
  <si>
    <t>2.235</t>
  </si>
  <si>
    <t>6,962</t>
  </si>
  <si>
    <t>1.295</t>
  </si>
  <si>
    <t>2.258</t>
  </si>
  <si>
    <t>1.459</t>
  </si>
  <si>
    <t>------CUMULATIVE PAID ALAE TO CUMULATIVE PAID LOSSES-------</t>
  </si>
  <si>
    <t>1.240</t>
  </si>
  <si>
    <t>1.403</t>
  </si>
  <si>
    <t>1.096</t>
  </si>
  <si>
    <t>2.239</t>
  </si>
  <si>
    <t>1.734</t>
  </si>
  <si>
    <t>1.264</t>
  </si>
  <si>
    <t>1.154</t>
  </si>
  <si>
    <t>2.251</t>
  </si>
  <si>
    <t>1.724</t>
  </si>
  <si>
    <t>0.60</t>
  </si>
  <si>
    <t>10.175</t>
  </si>
  <si>
    <t xml:space="preserve">ALL YEARS AVERAGE </t>
  </si>
  <si>
    <t>SELECTED LDFs</t>
  </si>
  <si>
    <t>CUMULATIVE LDFs</t>
  </si>
  <si>
    <t>Comparison of Reserve Methodologies</t>
  </si>
  <si>
    <t>Avg. excl.  high/low</t>
  </si>
  <si>
    <t>4 point average</t>
  </si>
  <si>
    <t>Time wght. Average</t>
  </si>
  <si>
    <t>Vol. wght. average</t>
  </si>
  <si>
    <t>Time wght. average</t>
  </si>
  <si>
    <t>Avg. excl. high/low</t>
  </si>
  <si>
    <t>Vol. wght.  Average</t>
  </si>
  <si>
    <t>Ratio  of  ULAE  Paid  to  Paid  Losses</t>
  </si>
  <si>
    <t>50%  of  Ratio</t>
  </si>
  <si>
    <t>Known  Case  Loss  Reserves</t>
  </si>
  <si>
    <t>IBNR  Reserve</t>
  </si>
  <si>
    <t>2.  1990</t>
  </si>
  <si>
    <t>3.  1991</t>
  </si>
  <si>
    <t>4.  1992</t>
  </si>
  <si>
    <t>5.  1993</t>
  </si>
  <si>
    <t>6.  1994</t>
  </si>
  <si>
    <t>7.  1995</t>
  </si>
  <si>
    <t>8.  1996</t>
  </si>
  <si>
    <t>9.  1997</t>
  </si>
  <si>
    <t>10. 1998</t>
  </si>
  <si>
    <t>11. 1999</t>
  </si>
  <si>
    <t>Defense and Cost</t>
  </si>
  <si>
    <t>Containment Payments</t>
  </si>
  <si>
    <t>Adjusting and Other</t>
  </si>
  <si>
    <t>(4 - 5 + 6 - 7</t>
  </si>
  <si>
    <t>+ 8 - 9)</t>
  </si>
  <si>
    <t>Defense and Cost Containment Unpaid</t>
  </si>
  <si>
    <t>Salvage and</t>
  </si>
  <si>
    <t>IBNR FACTOR</t>
  </si>
  <si>
    <t xml:space="preserve"> LDF</t>
  </si>
  <si>
    <t>(2) x (3)</t>
  </si>
  <si>
    <t>slide 10</t>
  </si>
  <si>
    <t>(4) x (5)</t>
  </si>
  <si>
    <t>(6) + (7)</t>
  </si>
  <si>
    <t>(4) - (2)</t>
  </si>
  <si>
    <t>slide 22</t>
  </si>
  <si>
    <t>slide 26</t>
  </si>
  <si>
    <t>slide 27</t>
  </si>
  <si>
    <t>slide 11</t>
  </si>
  <si>
    <t>slide 25</t>
  </si>
  <si>
    <t>(6) - (7)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</si>
</sst>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_);\(#,##0.0\)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$&quot;#,##0"/>
    <numFmt numFmtId="180" formatCode="0.000"/>
    <numFmt numFmtId="181" formatCode="&quot;$&quot;#,##0.000"/>
  </numFmts>
  <fonts count="2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u val="single"/>
      <sz val="12"/>
      <name val="Helv"/>
      <family val="0"/>
    </font>
    <font>
      <sz val="10"/>
      <name val="Times New Roman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u val="single"/>
      <sz val="16"/>
      <name val="Arial"/>
      <family val="2"/>
    </font>
    <font>
      <u val="single"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5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  <bgColor indexed="15"/>
      </patternFill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8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fill"/>
      <protection/>
    </xf>
    <xf numFmtId="164" fontId="0" fillId="0" borderId="0" xfId="0" applyAlignment="1">
      <alignment horizontal="centerContinuous"/>
    </xf>
    <xf numFmtId="164" fontId="5" fillId="0" borderId="0" xfId="0" applyFont="1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164" fontId="5" fillId="0" borderId="0" xfId="0" applyNumberFormat="1" applyFont="1" applyAlignment="1" applyProtection="1">
      <alignment horizontal="centerContinuous"/>
      <protection/>
    </xf>
    <xf numFmtId="0" fontId="4" fillId="0" borderId="0" xfId="23">
      <alignment/>
      <protection/>
    </xf>
    <xf numFmtId="164" fontId="0" fillId="0" borderId="0" xfId="0" applyNumberFormat="1" applyAlignment="1" applyProtection="1">
      <alignment horizontal="right"/>
      <protection/>
    </xf>
    <xf numFmtId="0" fontId="4" fillId="0" borderId="0" xfId="23" applyFont="1">
      <alignment/>
      <protection/>
    </xf>
    <xf numFmtId="0" fontId="9" fillId="0" borderId="0" xfId="23" applyFont="1">
      <alignment/>
      <protection/>
    </xf>
    <xf numFmtId="164" fontId="7" fillId="0" borderId="1" xfId="0" applyFont="1" applyBorder="1" applyAlignment="1">
      <alignment/>
    </xf>
    <xf numFmtId="164" fontId="7" fillId="0" borderId="2" xfId="0" applyFont="1" applyBorder="1" applyAlignment="1">
      <alignment/>
    </xf>
    <xf numFmtId="164" fontId="7" fillId="0" borderId="3" xfId="0" applyFont="1" applyBorder="1" applyAlignment="1">
      <alignment/>
    </xf>
    <xf numFmtId="164" fontId="7" fillId="0" borderId="4" xfId="0" applyFont="1" applyBorder="1" applyAlignment="1">
      <alignment/>
    </xf>
    <xf numFmtId="164" fontId="10" fillId="0" borderId="0" xfId="0" applyNumberFormat="1" applyFont="1" applyAlignment="1" applyProtection="1">
      <alignment horizontal="left"/>
      <protection/>
    </xf>
    <xf numFmtId="164" fontId="7" fillId="0" borderId="0" xfId="0" applyFont="1" applyAlignment="1">
      <alignment/>
    </xf>
    <xf numFmtId="164" fontId="7" fillId="0" borderId="5" xfId="0" applyFont="1" applyBorder="1" applyAlignment="1">
      <alignment/>
    </xf>
    <xf numFmtId="164" fontId="11" fillId="2" borderId="1" xfId="0" applyFont="1" applyFill="1" applyBorder="1" applyAlignment="1">
      <alignment/>
    </xf>
    <xf numFmtId="164" fontId="11" fillId="2" borderId="3" xfId="0" applyFont="1" applyFill="1" applyBorder="1" applyAlignment="1">
      <alignment/>
    </xf>
    <xf numFmtId="164" fontId="7" fillId="0" borderId="0" xfId="0" applyNumberFormat="1" applyFont="1" applyAlignment="1" applyProtection="1">
      <alignment horizontal="left"/>
      <protection/>
    </xf>
    <xf numFmtId="5" fontId="11" fillId="2" borderId="4" xfId="0" applyNumberFormat="1" applyFont="1" applyFill="1" applyBorder="1" applyAlignment="1" applyProtection="1">
      <alignment/>
      <protection/>
    </xf>
    <xf numFmtId="164" fontId="11" fillId="2" borderId="5" xfId="0" applyFont="1" applyFill="1" applyBorder="1" applyAlignment="1">
      <alignment/>
    </xf>
    <xf numFmtId="5" fontId="11" fillId="0" borderId="0" xfId="0" applyNumberFormat="1" applyFont="1" applyAlignment="1" applyProtection="1">
      <alignment/>
      <protection/>
    </xf>
    <xf numFmtId="164" fontId="11" fillId="0" borderId="5" xfId="0" applyFont="1" applyBorder="1" applyAlignment="1">
      <alignment/>
    </xf>
    <xf numFmtId="164" fontId="11" fillId="2" borderId="6" xfId="0" applyNumberFormat="1" applyFont="1" applyFill="1" applyBorder="1" applyAlignment="1" applyProtection="1">
      <alignment horizontal="center"/>
      <protection/>
    </xf>
    <xf numFmtId="164" fontId="11" fillId="2" borderId="7" xfId="0" applyFont="1" applyFill="1" applyBorder="1" applyAlignment="1">
      <alignment/>
    </xf>
    <xf numFmtId="164" fontId="7" fillId="0" borderId="8" xfId="0" applyFont="1" applyBorder="1" applyAlignment="1">
      <alignment/>
    </xf>
    <xf numFmtId="164" fontId="11" fillId="0" borderId="8" xfId="0" applyNumberFormat="1" applyFont="1" applyBorder="1" applyAlignment="1" applyProtection="1">
      <alignment horizontal="center"/>
      <protection/>
    </xf>
    <xf numFmtId="164" fontId="7" fillId="0" borderId="7" xfId="0" applyFont="1" applyBorder="1" applyAlignment="1">
      <alignment/>
    </xf>
    <xf numFmtId="164" fontId="7" fillId="0" borderId="6" xfId="0" applyFont="1" applyBorder="1" applyAlignment="1">
      <alignment/>
    </xf>
    <xf numFmtId="164" fontId="11" fillId="0" borderId="0" xfId="0" applyFont="1" applyAlignment="1">
      <alignment/>
    </xf>
    <xf numFmtId="164" fontId="11" fillId="2" borderId="2" xfId="0" applyFont="1" applyFill="1" applyBorder="1" applyAlignment="1">
      <alignment/>
    </xf>
    <xf numFmtId="164" fontId="7" fillId="2" borderId="3" xfId="0" applyFont="1" applyFill="1" applyBorder="1" applyAlignment="1">
      <alignment/>
    </xf>
    <xf numFmtId="164" fontId="11" fillId="0" borderId="0" xfId="0" applyNumberFormat="1" applyFont="1" applyAlignment="1" applyProtection="1">
      <alignment horizontal="left"/>
      <protection/>
    </xf>
    <xf numFmtId="5" fontId="11" fillId="2" borderId="0" xfId="0" applyNumberFormat="1" applyFont="1" applyFill="1" applyAlignment="1" applyProtection="1">
      <alignment/>
      <protection/>
    </xf>
    <xf numFmtId="5" fontId="7" fillId="2" borderId="5" xfId="0" applyNumberFormat="1" applyFont="1" applyFill="1" applyBorder="1" applyAlignment="1" applyProtection="1">
      <alignment/>
      <protection/>
    </xf>
    <xf numFmtId="5" fontId="11" fillId="0" borderId="5" xfId="0" applyNumberFormat="1" applyFont="1" applyBorder="1" applyAlignment="1" applyProtection="1">
      <alignment/>
      <protection/>
    </xf>
    <xf numFmtId="164" fontId="11" fillId="2" borderId="6" xfId="0" applyFont="1" applyFill="1" applyBorder="1" applyAlignment="1">
      <alignment/>
    </xf>
    <xf numFmtId="164" fontId="11" fillId="2" borderId="8" xfId="0" applyNumberFormat="1" applyFont="1" applyFill="1" applyBorder="1" applyAlignment="1" applyProtection="1">
      <alignment horizontal="center"/>
      <protection/>
    </xf>
    <xf numFmtId="164" fontId="7" fillId="2" borderId="7" xfId="0" applyFont="1" applyFill="1" applyBorder="1" applyAlignment="1">
      <alignment/>
    </xf>
    <xf numFmtId="164" fontId="11" fillId="0" borderId="7" xfId="0" applyNumberFormat="1" applyFont="1" applyBorder="1" applyAlignment="1" applyProtection="1">
      <alignment horizontal="center"/>
      <protection/>
    </xf>
    <xf numFmtId="5" fontId="7" fillId="0" borderId="0" xfId="0" applyNumberFormat="1" applyFont="1" applyAlignment="1" applyProtection="1">
      <alignment/>
      <protection/>
    </xf>
    <xf numFmtId="164" fontId="11" fillId="0" borderId="8" xfId="0" applyFont="1" applyBorder="1" applyAlignment="1">
      <alignment/>
    </xf>
    <xf numFmtId="164" fontId="11" fillId="0" borderId="2" xfId="0" applyFont="1" applyBorder="1" applyAlignment="1">
      <alignment/>
    </xf>
    <xf numFmtId="164" fontId="7" fillId="2" borderId="9" xfId="0" applyFont="1" applyFill="1" applyBorder="1" applyAlignment="1">
      <alignment/>
    </xf>
    <xf numFmtId="5" fontId="11" fillId="2" borderId="10" xfId="0" applyNumberFormat="1" applyFont="1" applyFill="1" applyBorder="1" applyAlignment="1" applyProtection="1">
      <alignment/>
      <protection/>
    </xf>
    <xf numFmtId="164" fontId="11" fillId="2" borderId="11" xfId="0" applyNumberFormat="1" applyFont="1" applyFill="1" applyBorder="1" applyAlignment="1" applyProtection="1">
      <alignment horizontal="center"/>
      <protection/>
    </xf>
    <xf numFmtId="164" fontId="7" fillId="0" borderId="9" xfId="0" applyFont="1" applyBorder="1" applyAlignment="1">
      <alignment/>
    </xf>
    <xf numFmtId="5" fontId="11" fillId="0" borderId="10" xfId="0" applyNumberFormat="1" applyFont="1" applyBorder="1" applyAlignment="1" applyProtection="1">
      <alignment/>
      <protection/>
    </xf>
    <xf numFmtId="164" fontId="11" fillId="0" borderId="11" xfId="0" applyNumberFormat="1" applyFont="1" applyBorder="1" applyAlignment="1" applyProtection="1">
      <alignment horizontal="center"/>
      <protection/>
    </xf>
    <xf numFmtId="164" fontId="12" fillId="0" borderId="0" xfId="0" applyNumberFormat="1" applyFont="1" applyAlignment="1" applyProtection="1">
      <alignment horizontal="centerContinuous"/>
      <protection/>
    </xf>
    <xf numFmtId="164" fontId="7" fillId="0" borderId="0" xfId="0" applyFont="1" applyAlignment="1">
      <alignment horizontal="centerContinuous"/>
    </xf>
    <xf numFmtId="164" fontId="10" fillId="0" borderId="0" xfId="0" applyFont="1" applyAlignment="1">
      <alignment horizontal="centerContinuous"/>
    </xf>
    <xf numFmtId="164" fontId="7" fillId="0" borderId="0" xfId="0" applyNumberFormat="1" applyFont="1" applyAlignment="1" applyProtection="1">
      <alignment horizontal="centerContinuous"/>
      <protection/>
    </xf>
    <xf numFmtId="164" fontId="12" fillId="0" borderId="0" xfId="0" applyFont="1" applyAlignment="1">
      <alignment horizontal="centerContinuous"/>
    </xf>
    <xf numFmtId="164" fontId="7" fillId="0" borderId="0" xfId="0" applyNumberFormat="1" applyFont="1" applyAlignment="1" applyProtection="1">
      <alignment horizontal="center"/>
      <protection/>
    </xf>
    <xf numFmtId="164" fontId="12" fillId="0" borderId="0" xfId="0" applyNumberFormat="1" applyFont="1" applyAlignment="1" applyProtection="1">
      <alignment horizontal="center"/>
      <protection/>
    </xf>
    <xf numFmtId="164" fontId="12" fillId="0" borderId="0" xfId="0" applyNumberFormat="1" applyFont="1" applyAlignment="1" applyProtection="1">
      <alignment horizontal="left"/>
      <protection/>
    </xf>
    <xf numFmtId="179" fontId="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3" fontId="12" fillId="0" borderId="0" xfId="0" applyNumberFormat="1" applyFont="1" applyAlignment="1" applyProtection="1">
      <alignment horizontal="right"/>
      <protection/>
    </xf>
    <xf numFmtId="164" fontId="10" fillId="0" borderId="0" xfId="0" applyNumberFormat="1" applyFont="1" applyAlignment="1" applyProtection="1">
      <alignment horizontal="centerContinuous"/>
      <protection/>
    </xf>
    <xf numFmtId="164" fontId="7" fillId="0" borderId="0" xfId="0" applyNumberFormat="1" applyFont="1" applyAlignment="1" applyProtection="1">
      <alignment horizontal="fill"/>
      <protection/>
    </xf>
    <xf numFmtId="164" fontId="7" fillId="0" borderId="0" xfId="0" applyNumberFormat="1" applyFont="1" applyAlignment="1" applyProtection="1">
      <alignment horizontal="right"/>
      <protection/>
    </xf>
    <xf numFmtId="164" fontId="13" fillId="0" borderId="0" xfId="0" applyFont="1" applyAlignment="1">
      <alignment/>
    </xf>
    <xf numFmtId="164" fontId="14" fillId="0" borderId="0" xfId="0" applyNumberFormat="1" applyFont="1" applyAlignment="1" applyProtection="1">
      <alignment horizontal="centerContinuous"/>
      <protection/>
    </xf>
    <xf numFmtId="164" fontId="14" fillId="0" borderId="0" xfId="0" applyFont="1" applyAlignment="1">
      <alignment horizontal="centerContinuous"/>
    </xf>
    <xf numFmtId="164" fontId="15" fillId="0" borderId="0" xfId="0" applyFont="1" applyAlignment="1">
      <alignment horizontal="centerContinuous"/>
    </xf>
    <xf numFmtId="164" fontId="16" fillId="0" borderId="0" xfId="0" applyFont="1" applyAlignment="1">
      <alignment horizontal="centerContinuous"/>
    </xf>
    <xf numFmtId="164" fontId="13" fillId="0" borderId="0" xfId="0" applyFont="1" applyAlignment="1">
      <alignment horizontal="centerContinuous"/>
    </xf>
    <xf numFmtId="164" fontId="11" fillId="0" borderId="0" xfId="0" applyFont="1" applyAlignment="1">
      <alignment horizontal="centerContinuous"/>
    </xf>
    <xf numFmtId="164" fontId="7" fillId="0" borderId="9" xfId="0" applyNumberFormat="1" applyFont="1" applyBorder="1" applyAlignment="1" applyProtection="1">
      <alignment horizontal="centerContinuous"/>
      <protection/>
    </xf>
    <xf numFmtId="164" fontId="7" fillId="0" borderId="3" xfId="0" applyFont="1" applyBorder="1" applyAlignment="1">
      <alignment horizontal="centerContinuous"/>
    </xf>
    <xf numFmtId="164" fontId="7" fillId="0" borderId="12" xfId="0" applyNumberFormat="1" applyFont="1" applyBorder="1" applyAlignment="1" applyProtection="1">
      <alignment horizontal="centerContinuous"/>
      <protection/>
    </xf>
    <xf numFmtId="164" fontId="7" fillId="0" borderId="13" xfId="0" applyNumberFormat="1" applyFont="1" applyBorder="1" applyAlignment="1" applyProtection="1" quotePrefix="1">
      <alignment horizontal="center"/>
      <protection/>
    </xf>
    <xf numFmtId="164" fontId="7" fillId="0" borderId="14" xfId="0" applyNumberFormat="1" applyFont="1" applyBorder="1" applyAlignment="1" applyProtection="1">
      <alignment horizontal="centerContinuous"/>
      <protection/>
    </xf>
    <xf numFmtId="164" fontId="7" fillId="0" borderId="10" xfId="0" applyNumberFormat="1" applyFont="1" applyBorder="1" applyAlignment="1" applyProtection="1">
      <alignment horizontal="centerContinuous"/>
      <protection/>
    </xf>
    <xf numFmtId="164" fontId="7" fillId="0" borderId="5" xfId="0" applyFont="1" applyBorder="1" applyAlignment="1">
      <alignment horizontal="centerContinuous"/>
    </xf>
    <xf numFmtId="164" fontId="7" fillId="0" borderId="15" xfId="0" applyNumberFormat="1" applyFont="1" applyBorder="1" applyAlignment="1" applyProtection="1">
      <alignment horizontal="centerContinuous"/>
      <protection/>
    </xf>
    <xf numFmtId="164" fontId="7" fillId="0" borderId="16" xfId="0" applyNumberFormat="1" applyFont="1" applyBorder="1" applyAlignment="1" applyProtection="1" quotePrefix="1">
      <alignment horizontal="center"/>
      <protection/>
    </xf>
    <xf numFmtId="164" fontId="7" fillId="0" borderId="17" xfId="0" applyNumberFormat="1" applyFont="1" applyBorder="1" applyAlignment="1" applyProtection="1">
      <alignment horizontal="centerContinuous"/>
      <protection/>
    </xf>
    <xf numFmtId="164" fontId="7" fillId="0" borderId="18" xfId="0" applyFont="1" applyBorder="1" applyAlignment="1">
      <alignment horizontal="centerContinuous"/>
    </xf>
    <xf numFmtId="164" fontId="7" fillId="0" borderId="19" xfId="0" applyFont="1" applyBorder="1" applyAlignment="1">
      <alignment horizontal="centerContinuous"/>
    </xf>
    <xf numFmtId="164" fontId="7" fillId="0" borderId="20" xfId="0" applyFont="1" applyBorder="1" applyAlignment="1">
      <alignment horizontal="centerContinuous"/>
    </xf>
    <xf numFmtId="164" fontId="7" fillId="0" borderId="18" xfId="0" applyNumberFormat="1" applyFont="1" applyBorder="1" applyAlignment="1" applyProtection="1">
      <alignment horizontal="centerContinuous"/>
      <protection/>
    </xf>
    <xf numFmtId="164" fontId="7" fillId="0" borderId="19" xfId="0" applyNumberFormat="1" applyFont="1" applyBorder="1" applyAlignment="1" applyProtection="1">
      <alignment horizontal="centerContinuous"/>
      <protection/>
    </xf>
    <xf numFmtId="164" fontId="7" fillId="0" borderId="20" xfId="0" applyNumberFormat="1" applyFont="1" applyBorder="1" applyAlignment="1" applyProtection="1">
      <alignment horizontal="centerContinuous"/>
      <protection/>
    </xf>
    <xf numFmtId="164" fontId="13" fillId="0" borderId="0" xfId="0" applyNumberFormat="1" applyFont="1" applyAlignment="1" applyProtection="1">
      <alignment horizontal="left"/>
      <protection/>
    </xf>
    <xf numFmtId="164" fontId="7" fillId="0" borderId="19" xfId="0" applyNumberFormat="1" applyFont="1" applyBorder="1" applyAlignment="1" applyProtection="1">
      <alignment horizontal="left"/>
      <protection/>
    </xf>
    <xf numFmtId="164" fontId="7" fillId="0" borderId="20" xfId="0" applyNumberFormat="1" applyFont="1" applyBorder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 horizontal="left"/>
      <protection/>
    </xf>
    <xf numFmtId="164" fontId="7" fillId="0" borderId="5" xfId="0" applyNumberFormat="1" applyFont="1" applyBorder="1" applyAlignment="1" applyProtection="1">
      <alignment horizontal="left"/>
      <protection/>
    </xf>
    <xf numFmtId="164" fontId="7" fillId="0" borderId="21" xfId="0" applyFont="1" applyBorder="1" applyAlignment="1">
      <alignment/>
    </xf>
    <xf numFmtId="164" fontId="7" fillId="0" borderId="22" xfId="0" applyFont="1" applyBorder="1" applyAlignment="1">
      <alignment/>
    </xf>
    <xf numFmtId="164" fontId="7" fillId="0" borderId="23" xfId="0" applyFont="1" applyBorder="1" applyAlignment="1">
      <alignment/>
    </xf>
    <xf numFmtId="164" fontId="7" fillId="0" borderId="10" xfId="0" applyFont="1" applyBorder="1" applyAlignment="1">
      <alignment/>
    </xf>
    <xf numFmtId="164" fontId="7" fillId="0" borderId="4" xfId="0" applyNumberFormat="1" applyFont="1" applyBorder="1" applyAlignment="1" applyProtection="1" quotePrefix="1">
      <alignment horizontal="center"/>
      <protection/>
    </xf>
    <xf numFmtId="164" fontId="7" fillId="0" borderId="5" xfId="0" applyNumberFormat="1" applyFont="1" applyBorder="1" applyAlignment="1" applyProtection="1">
      <alignment horizontal="center"/>
      <protection/>
    </xf>
    <xf numFmtId="37" fontId="7" fillId="0" borderId="10" xfId="0" applyNumberFormat="1" applyFon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/>
    </xf>
    <xf numFmtId="165" fontId="13" fillId="0" borderId="0" xfId="0" applyNumberFormat="1" applyFont="1" applyAlignment="1" applyProtection="1">
      <alignment/>
      <protection/>
    </xf>
    <xf numFmtId="165" fontId="7" fillId="0" borderId="11" xfId="0" applyNumberFormat="1" applyFont="1" applyBorder="1" applyAlignment="1" applyProtection="1">
      <alignment horizontal="center"/>
      <protection/>
    </xf>
    <xf numFmtId="37" fontId="13" fillId="0" borderId="0" xfId="0" applyNumberFormat="1" applyFont="1" applyAlignment="1" applyProtection="1">
      <alignment/>
      <protection/>
    </xf>
    <xf numFmtId="164" fontId="7" fillId="0" borderId="6" xfId="0" applyNumberFormat="1" applyFont="1" applyBorder="1" applyAlignment="1" applyProtection="1" quotePrefix="1">
      <alignment horizontal="center"/>
      <protection/>
    </xf>
    <xf numFmtId="164" fontId="7" fillId="0" borderId="7" xfId="0" applyNumberFormat="1" applyFont="1" applyBorder="1" applyAlignment="1" applyProtection="1">
      <alignment horizontal="center"/>
      <protection/>
    </xf>
    <xf numFmtId="37" fontId="7" fillId="0" borderId="11" xfId="0" applyNumberFormat="1" applyFont="1" applyBorder="1" applyAlignment="1" applyProtection="1">
      <alignment horizontal="center"/>
      <protection/>
    </xf>
    <xf numFmtId="164" fontId="0" fillId="0" borderId="0" xfId="0" applyAlignment="1">
      <alignment horizontal="right"/>
    </xf>
    <xf numFmtId="164" fontId="12" fillId="0" borderId="0" xfId="0" applyFont="1" applyAlignment="1">
      <alignment/>
    </xf>
    <xf numFmtId="164" fontId="7" fillId="0" borderId="0" xfId="0" applyFont="1" applyAlignment="1">
      <alignment horizontal="right"/>
    </xf>
    <xf numFmtId="164" fontId="11" fillId="0" borderId="0" xfId="0" applyNumberFormat="1" applyFont="1" applyAlignment="1" applyProtection="1">
      <alignment horizontal="centerContinuous"/>
      <protection/>
    </xf>
    <xf numFmtId="180" fontId="7" fillId="0" borderId="0" xfId="0" applyNumberFormat="1" applyFont="1" applyAlignment="1" applyProtection="1">
      <alignment horizontal="center"/>
      <protection/>
    </xf>
    <xf numFmtId="164" fontId="17" fillId="0" borderId="0" xfId="0" applyNumberFormat="1" applyFont="1" applyAlignment="1" applyProtection="1">
      <alignment horizontal="centerContinuous"/>
      <protection/>
    </xf>
    <xf numFmtId="164" fontId="8" fillId="0" borderId="0" xfId="0" applyNumberFormat="1" applyFont="1" applyAlignment="1" applyProtection="1">
      <alignment horizontal="centerContinuous"/>
      <protection/>
    </xf>
    <xf numFmtId="164" fontId="8" fillId="0" borderId="0" xfId="0" applyFont="1" applyAlignment="1">
      <alignment horizontal="centerContinuous"/>
    </xf>
    <xf numFmtId="164" fontId="8" fillId="0" borderId="0" xfId="0" applyNumberFormat="1" applyFont="1" applyAlignment="1" applyProtection="1">
      <alignment horizontal="center"/>
      <protection/>
    </xf>
    <xf numFmtId="164" fontId="8" fillId="0" borderId="0" xfId="0" applyFont="1" applyAlignment="1">
      <alignment/>
    </xf>
    <xf numFmtId="164" fontId="18" fillId="0" borderId="0" xfId="0" applyNumberFormat="1" applyFont="1" applyAlignment="1" applyProtection="1">
      <alignment horizontal="center"/>
      <protection/>
    </xf>
    <xf numFmtId="179" fontId="8" fillId="0" borderId="0" xfId="0" applyNumberFormat="1" applyFont="1" applyAlignment="1" applyProtection="1">
      <alignment horizontal="center"/>
      <protection/>
    </xf>
    <xf numFmtId="3" fontId="8" fillId="0" borderId="0" xfId="0" applyNumberFormat="1" applyFont="1" applyAlignment="1" applyProtection="1">
      <alignment horizontal="center"/>
      <protection/>
    </xf>
    <xf numFmtId="3" fontId="8" fillId="0" borderId="0" xfId="0" applyNumberFormat="1" applyFont="1" applyAlignment="1">
      <alignment/>
    </xf>
    <xf numFmtId="3" fontId="18" fillId="0" borderId="0" xfId="0" applyNumberFormat="1" applyFont="1" applyAlignment="1" applyProtection="1">
      <alignment horizontal="center"/>
      <protection/>
    </xf>
    <xf numFmtId="180" fontId="8" fillId="0" borderId="0" xfId="0" applyNumberFormat="1" applyFont="1" applyAlignment="1" applyProtection="1">
      <alignment horizontal="center"/>
      <protection/>
    </xf>
    <xf numFmtId="180" fontId="8" fillId="0" borderId="0" xfId="0" applyNumberFormat="1" applyFont="1" applyAlignment="1">
      <alignment/>
    </xf>
    <xf numFmtId="180" fontId="18" fillId="0" borderId="0" xfId="0" applyNumberFormat="1" applyFont="1" applyAlignment="1" applyProtection="1">
      <alignment horizontal="center"/>
      <protection/>
    </xf>
    <xf numFmtId="164" fontId="19" fillId="0" borderId="0" xfId="0" applyNumberFormat="1" applyFont="1" applyAlignment="1" applyProtection="1">
      <alignment horizontal="centerContinuous"/>
      <protection/>
    </xf>
    <xf numFmtId="164" fontId="20" fillId="0" borderId="8" xfId="0" applyFont="1" applyBorder="1" applyAlignment="1">
      <alignment horizontal="centerContinuous"/>
    </xf>
    <xf numFmtId="164" fontId="11" fillId="0" borderId="8" xfId="0" applyFont="1" applyBorder="1" applyAlignment="1">
      <alignment horizontal="centerContinuous"/>
    </xf>
    <xf numFmtId="164" fontId="19" fillId="0" borderId="0" xfId="0" applyNumberFormat="1" applyFont="1" applyAlignment="1" applyProtection="1">
      <alignment horizontal="left"/>
      <protection/>
    </xf>
    <xf numFmtId="164" fontId="19" fillId="0" borderId="0" xfId="0" applyFont="1" applyAlignment="1">
      <alignment/>
    </xf>
    <xf numFmtId="0" fontId="19" fillId="0" borderId="0" xfId="23" applyFont="1">
      <alignment/>
      <protection/>
    </xf>
    <xf numFmtId="179" fontId="19" fillId="0" borderId="0" xfId="23" applyNumberFormat="1" applyFont="1">
      <alignment/>
      <protection/>
    </xf>
    <xf numFmtId="164" fontId="19" fillId="0" borderId="16" xfId="0" applyFont="1" applyBorder="1" applyAlignment="1">
      <alignment horizontal="centerContinuous"/>
    </xf>
    <xf numFmtId="165" fontId="7" fillId="0" borderId="0" xfId="0" applyNumberFormat="1" applyFont="1" applyAlignment="1" applyProtection="1">
      <alignment horizontal="center"/>
      <protection/>
    </xf>
    <xf numFmtId="0" fontId="4" fillId="0" borderId="0" xfId="23" applyFont="1" applyAlignment="1">
      <alignment horizontal="center"/>
      <protection/>
    </xf>
    <xf numFmtId="164" fontId="21" fillId="0" borderId="0" xfId="0" applyFont="1" applyAlignment="1">
      <alignment horizontal="center"/>
    </xf>
    <xf numFmtId="164" fontId="12" fillId="0" borderId="0" xfId="0" applyNumberFormat="1" applyFont="1" applyAlignment="1" applyProtection="1">
      <alignment horizontal="right"/>
      <protection/>
    </xf>
    <xf numFmtId="164" fontId="21" fillId="0" borderId="0" xfId="0" applyFont="1" applyAlignment="1">
      <alignment horizontal="right"/>
    </xf>
    <xf numFmtId="164" fontId="22" fillId="0" borderId="0" xfId="0" applyNumberFormat="1" applyFont="1" applyAlignment="1" applyProtection="1">
      <alignment horizontal="centerContinuous"/>
      <protection/>
    </xf>
    <xf numFmtId="164" fontId="22" fillId="0" borderId="0" xfId="0" applyFont="1" applyAlignment="1">
      <alignment horizontal="centerContinuous"/>
    </xf>
    <xf numFmtId="164" fontId="22" fillId="0" borderId="0" xfId="0" applyFont="1" applyAlignment="1">
      <alignment/>
    </xf>
    <xf numFmtId="0" fontId="22" fillId="0" borderId="0" xfId="23" applyFont="1">
      <alignment/>
      <protection/>
    </xf>
    <xf numFmtId="164" fontId="22" fillId="0" borderId="0" xfId="0" applyNumberFormat="1" applyFont="1" applyAlignment="1" applyProtection="1">
      <alignment/>
      <protection/>
    </xf>
    <xf numFmtId="164" fontId="22" fillId="0" borderId="24" xfId="0" applyNumberFormat="1" applyFont="1" applyBorder="1" applyAlignment="1" applyProtection="1">
      <alignment horizontal="centerContinuous"/>
      <protection/>
    </xf>
    <xf numFmtId="164" fontId="22" fillId="0" borderId="25" xfId="0" applyFont="1" applyBorder="1" applyAlignment="1">
      <alignment horizontal="centerContinuous"/>
    </xf>
    <xf numFmtId="164" fontId="22" fillId="0" borderId="26" xfId="0" applyFont="1" applyBorder="1" applyAlignment="1">
      <alignment horizontal="centerContinuous"/>
    </xf>
    <xf numFmtId="164" fontId="22" fillId="0" borderId="9" xfId="0" applyFont="1" applyBorder="1" applyAlignment="1">
      <alignment/>
    </xf>
    <xf numFmtId="164" fontId="22" fillId="0" borderId="0" xfId="0" applyNumberFormat="1" applyFont="1" applyAlignment="1" applyProtection="1">
      <alignment horizontal="center"/>
      <protection/>
    </xf>
    <xf numFmtId="164" fontId="22" fillId="0" borderId="24" xfId="0" applyNumberFormat="1" applyFont="1" applyBorder="1" applyAlignment="1" applyProtection="1">
      <alignment horizontal="center"/>
      <protection/>
    </xf>
    <xf numFmtId="164" fontId="22" fillId="0" borderId="27" xfId="0" applyNumberFormat="1" applyFont="1" applyBorder="1" applyAlignment="1" applyProtection="1">
      <alignment horizontal="center"/>
      <protection/>
    </xf>
    <xf numFmtId="164" fontId="22" fillId="0" borderId="26" xfId="0" applyNumberFormat="1" applyFont="1" applyBorder="1" applyAlignment="1" applyProtection="1">
      <alignment horizontal="center"/>
      <protection/>
    </xf>
    <xf numFmtId="164" fontId="22" fillId="0" borderId="1" xfId="0" applyFont="1" applyBorder="1" applyAlignment="1">
      <alignment horizontal="centerContinuous"/>
    </xf>
    <xf numFmtId="164" fontId="22" fillId="0" borderId="3" xfId="0" applyFont="1" applyBorder="1" applyAlignment="1">
      <alignment horizontal="centerContinuous"/>
    </xf>
    <xf numFmtId="164" fontId="22" fillId="0" borderId="1" xfId="0" applyNumberFormat="1" applyFont="1" applyBorder="1" applyAlignment="1" applyProtection="1">
      <alignment horizontal="centerContinuous"/>
      <protection/>
    </xf>
    <xf numFmtId="164" fontId="22" fillId="0" borderId="9" xfId="0" applyFont="1" applyBorder="1" applyAlignment="1">
      <alignment horizontal="center"/>
    </xf>
    <xf numFmtId="164" fontId="22" fillId="0" borderId="10" xfId="0" applyNumberFormat="1" applyFont="1" applyBorder="1" applyAlignment="1" applyProtection="1">
      <alignment horizontal="center"/>
      <protection/>
    </xf>
    <xf numFmtId="164" fontId="22" fillId="0" borderId="4" xfId="0" applyFont="1" applyBorder="1" applyAlignment="1">
      <alignment/>
    </xf>
    <xf numFmtId="164" fontId="22" fillId="0" borderId="5" xfId="0" applyFont="1" applyBorder="1" applyAlignment="1">
      <alignment/>
    </xf>
    <xf numFmtId="164" fontId="22" fillId="0" borderId="6" xfId="0" applyNumberFormat="1" applyFont="1" applyBorder="1" applyAlignment="1" applyProtection="1">
      <alignment horizontal="centerContinuous"/>
      <protection/>
    </xf>
    <xf numFmtId="164" fontId="22" fillId="0" borderId="7" xfId="0" applyFont="1" applyBorder="1" applyAlignment="1">
      <alignment horizontal="centerContinuous"/>
    </xf>
    <xf numFmtId="164" fontId="22" fillId="0" borderId="10" xfId="0" applyFont="1" applyBorder="1" applyAlignment="1">
      <alignment/>
    </xf>
    <xf numFmtId="164" fontId="22" fillId="0" borderId="1" xfId="0" applyNumberFormat="1" applyFont="1" applyBorder="1" applyAlignment="1" applyProtection="1">
      <alignment horizontal="center"/>
      <protection/>
    </xf>
    <xf numFmtId="164" fontId="22" fillId="0" borderId="9" xfId="0" applyNumberFormat="1" applyFont="1" applyBorder="1" applyAlignment="1" applyProtection="1">
      <alignment horizontal="center"/>
      <protection/>
    </xf>
    <xf numFmtId="164" fontId="22" fillId="0" borderId="2" xfId="0" applyNumberFormat="1" applyFont="1" applyBorder="1" applyAlignment="1" applyProtection="1">
      <alignment horizontal="center"/>
      <protection/>
    </xf>
    <xf numFmtId="164" fontId="22" fillId="0" borderId="4" xfId="0" applyNumberFormat="1" applyFont="1" applyBorder="1" applyAlignment="1" applyProtection="1">
      <alignment horizontal="center"/>
      <protection/>
    </xf>
    <xf numFmtId="164" fontId="22" fillId="0" borderId="5" xfId="0" applyNumberFormat="1" applyFont="1" applyBorder="1" applyAlignment="1" applyProtection="1">
      <alignment horizontal="center"/>
      <protection/>
    </xf>
    <xf numFmtId="164" fontId="22" fillId="0" borderId="11" xfId="0" applyNumberFormat="1" applyFont="1" applyBorder="1" applyAlignment="1" applyProtection="1">
      <alignment horizontal="center"/>
      <protection/>
    </xf>
    <xf numFmtId="164" fontId="22" fillId="0" borderId="7" xfId="0" applyNumberFormat="1" applyFont="1" applyBorder="1" applyAlignment="1" applyProtection="1">
      <alignment horizontal="center"/>
      <protection/>
    </xf>
    <xf numFmtId="164" fontId="22" fillId="0" borderId="6" xfId="0" applyNumberFormat="1" applyFont="1" applyBorder="1" applyAlignment="1" applyProtection="1">
      <alignment horizontal="center"/>
      <protection/>
    </xf>
    <xf numFmtId="164" fontId="22" fillId="0" borderId="8" xfId="0" applyNumberFormat="1" applyFont="1" applyBorder="1" applyAlignment="1" applyProtection="1">
      <alignment horizontal="center"/>
      <protection/>
    </xf>
    <xf numFmtId="164" fontId="22" fillId="0" borderId="8" xfId="0" applyNumberFormat="1" applyFont="1" applyBorder="1" applyAlignment="1" applyProtection="1" quotePrefix="1">
      <alignment horizontal="center"/>
      <protection/>
    </xf>
    <xf numFmtId="164" fontId="22" fillId="0" borderId="0" xfId="0" applyNumberFormat="1" applyFont="1" applyAlignment="1" applyProtection="1">
      <alignment horizontal="left"/>
      <protection/>
    </xf>
    <xf numFmtId="164" fontId="22" fillId="0" borderId="28" xfId="0" applyNumberFormat="1" applyFont="1" applyBorder="1" applyAlignment="1" applyProtection="1">
      <alignment horizontal="center"/>
      <protection/>
    </xf>
    <xf numFmtId="164" fontId="22" fillId="0" borderId="3" xfId="0" applyNumberFormat="1" applyFont="1" applyBorder="1" applyAlignment="1" applyProtection="1">
      <alignment horizontal="center"/>
      <protection/>
    </xf>
    <xf numFmtId="164" fontId="22" fillId="0" borderId="2" xfId="0" applyFont="1" applyBorder="1" applyAlignment="1">
      <alignment/>
    </xf>
    <xf numFmtId="164" fontId="22" fillId="0" borderId="28" xfId="0" applyFont="1" applyBorder="1" applyAlignment="1">
      <alignment/>
    </xf>
    <xf numFmtId="164" fontId="22" fillId="0" borderId="3" xfId="0" applyFont="1" applyBorder="1" applyAlignment="1">
      <alignment/>
    </xf>
    <xf numFmtId="164" fontId="22" fillId="0" borderId="19" xfId="0" applyFont="1" applyBorder="1" applyAlignment="1">
      <alignment/>
    </xf>
    <xf numFmtId="164" fontId="22" fillId="0" borderId="10" xfId="0" applyFont="1" applyBorder="1" applyAlignment="1">
      <alignment horizontal="center"/>
    </xf>
    <xf numFmtId="164" fontId="22" fillId="0" borderId="29" xfId="0" applyFont="1" applyBorder="1" applyAlignment="1">
      <alignment/>
    </xf>
    <xf numFmtId="164" fontId="22" fillId="0" borderId="7" xfId="0" applyFont="1" applyBorder="1" applyAlignment="1">
      <alignment/>
    </xf>
    <xf numFmtId="164" fontId="22" fillId="0" borderId="8" xfId="0" applyFont="1" applyBorder="1" applyAlignment="1">
      <alignment/>
    </xf>
    <xf numFmtId="164" fontId="22" fillId="0" borderId="11" xfId="0" applyFont="1" applyBorder="1" applyAlignment="1">
      <alignment/>
    </xf>
    <xf numFmtId="164" fontId="22" fillId="0" borderId="11" xfId="0" applyFont="1" applyBorder="1" applyAlignment="1">
      <alignment horizontal="center"/>
    </xf>
    <xf numFmtId="164" fontId="22" fillId="0" borderId="22" xfId="0" applyNumberFormat="1" applyFont="1" applyBorder="1" applyAlignment="1" applyProtection="1">
      <alignment horizontal="center"/>
      <protection/>
    </xf>
    <xf numFmtId="164" fontId="22" fillId="0" borderId="22" xfId="0" applyFont="1" applyBorder="1" applyAlignment="1">
      <alignment/>
    </xf>
    <xf numFmtId="164" fontId="22" fillId="0" borderId="12" xfId="0" applyFont="1" applyBorder="1" applyAlignment="1">
      <alignment horizontal="centerContinuous"/>
    </xf>
    <xf numFmtId="164" fontId="22" fillId="0" borderId="14" xfId="0" applyFont="1" applyBorder="1" applyAlignment="1">
      <alignment horizontal="centerContinuous"/>
    </xf>
    <xf numFmtId="164" fontId="22" fillId="0" borderId="15" xfId="0" applyNumberFormat="1" applyFont="1" applyBorder="1" applyAlignment="1" applyProtection="1">
      <alignment horizontal="centerContinuous"/>
      <protection/>
    </xf>
    <xf numFmtId="164" fontId="22" fillId="0" borderId="17" xfId="0" applyFont="1" applyBorder="1" applyAlignment="1">
      <alignment horizontal="centerContinuous"/>
    </xf>
    <xf numFmtId="164" fontId="22" fillId="0" borderId="10" xfId="0" applyNumberFormat="1" applyFont="1" applyBorder="1" applyAlignment="1" applyProtection="1">
      <alignment horizontal="left"/>
      <protection/>
    </xf>
    <xf numFmtId="164" fontId="22" fillId="0" borderId="0" xfId="0" applyNumberFormat="1" applyFont="1" applyBorder="1" applyAlignment="1" applyProtection="1">
      <alignment horizontal="center"/>
      <protection/>
    </xf>
    <xf numFmtId="0" fontId="22" fillId="0" borderId="0" xfId="23" applyFont="1" applyAlignment="1">
      <alignment horizontal="center"/>
      <protection/>
    </xf>
    <xf numFmtId="164" fontId="22" fillId="0" borderId="9" xfId="0" applyNumberFormat="1" applyFont="1" applyBorder="1" applyAlignment="1" applyProtection="1">
      <alignment horizontal="left"/>
      <protection/>
    </xf>
    <xf numFmtId="164" fontId="22" fillId="0" borderId="11" xfId="0" applyNumberFormat="1" applyFont="1" applyBorder="1" applyAlignment="1" applyProtection="1">
      <alignment horizontal="left"/>
      <protection/>
    </xf>
    <xf numFmtId="164" fontId="22" fillId="0" borderId="2" xfId="0" applyFont="1" applyBorder="1" applyAlignment="1">
      <alignment horizontal="centerContinuous"/>
    </xf>
    <xf numFmtId="164" fontId="22" fillId="0" borderId="1" xfId="0" applyFont="1" applyBorder="1" applyAlignment="1">
      <alignment/>
    </xf>
    <xf numFmtId="164" fontId="22" fillId="0" borderId="9" xfId="0" applyNumberFormat="1" applyFont="1" applyBorder="1" applyAlignment="1" applyProtection="1">
      <alignment horizontal="centerContinuous"/>
      <protection/>
    </xf>
    <xf numFmtId="164" fontId="22" fillId="0" borderId="8" xfId="0" applyFont="1" applyBorder="1" applyAlignment="1">
      <alignment horizontal="centerContinuous"/>
    </xf>
    <xf numFmtId="164" fontId="22" fillId="0" borderId="10" xfId="0" applyNumberFormat="1" applyFont="1" applyBorder="1" applyAlignment="1" applyProtection="1">
      <alignment horizontal="centerContinuous"/>
      <protection/>
    </xf>
    <xf numFmtId="164" fontId="22" fillId="0" borderId="5" xfId="0" applyFont="1" applyBorder="1" applyAlignment="1">
      <alignment horizontal="centerContinuous"/>
    </xf>
    <xf numFmtId="164" fontId="22" fillId="0" borderId="0" xfId="0" applyFont="1" applyAlignment="1">
      <alignment horizontal="center"/>
    </xf>
    <xf numFmtId="164" fontId="22" fillId="0" borderId="25" xfId="0" applyNumberFormat="1" applyFont="1" applyBorder="1" applyAlignment="1" applyProtection="1">
      <alignment horizontal="center"/>
      <protection/>
    </xf>
    <xf numFmtId="164" fontId="22" fillId="0" borderId="25" xfId="0" applyFont="1" applyBorder="1" applyAlignment="1">
      <alignment/>
    </xf>
    <xf numFmtId="164" fontId="22" fillId="0" borderId="27" xfId="0" applyFont="1" applyBorder="1" applyAlignment="1">
      <alignment/>
    </xf>
    <xf numFmtId="0" fontId="22" fillId="0" borderId="0" xfId="23" applyFont="1" applyAlignment="1">
      <alignment horizontal="centerContinuous"/>
      <protection/>
    </xf>
  </cellXfs>
  <cellStyles count="11">
    <cellStyle name="Normal" xfId="0"/>
    <cellStyle name="Comma" xfId="15"/>
    <cellStyle name="Comma [0]" xfId="16"/>
    <cellStyle name="Comma [0]_SHEET" xfId="17"/>
    <cellStyle name="Comma_SHEET" xfId="18"/>
    <cellStyle name="Currency" xfId="19"/>
    <cellStyle name="Currency [0]" xfId="20"/>
    <cellStyle name="Currency [0]_SHEET" xfId="21"/>
    <cellStyle name="Currency_SHEET" xfId="22"/>
    <cellStyle name="Normal_SHEE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8"/>
  <sheetViews>
    <sheetView showGridLines="0" zoomScale="75" zoomScaleNormal="75" workbookViewId="0" topLeftCell="A1">
      <selection activeCell="A1" sqref="A1"/>
    </sheetView>
  </sheetViews>
  <sheetFormatPr defaultColWidth="9.77734375" defaultRowHeight="15.75"/>
  <cols>
    <col min="1" max="1" width="3.77734375" style="17" customWidth="1"/>
    <col min="2" max="2" width="8.77734375" style="17" customWidth="1"/>
    <col min="3" max="3" width="4.77734375" style="17" customWidth="1"/>
    <col min="4" max="4" width="9.77734375" style="17" customWidth="1"/>
    <col min="5" max="5" width="10.77734375" style="17" customWidth="1"/>
    <col min="6" max="8" width="17.21484375" style="17" customWidth="1"/>
    <col min="9" max="9" width="11.77734375" style="17" customWidth="1"/>
    <col min="10" max="16384" width="9.77734375" style="17" customWidth="1"/>
  </cols>
  <sheetData>
    <row r="1" spans="2:9" ht="23.25">
      <c r="B1" s="66"/>
      <c r="C1" s="66"/>
      <c r="D1" s="66"/>
      <c r="E1" s="66"/>
      <c r="F1" s="66"/>
      <c r="G1" s="66"/>
      <c r="H1" s="66"/>
      <c r="I1" s="66"/>
    </row>
    <row r="2" spans="2:9" ht="23.25">
      <c r="B2" s="67" t="s">
        <v>2</v>
      </c>
      <c r="C2" s="68"/>
      <c r="D2" s="69"/>
      <c r="E2" s="69"/>
      <c r="F2" s="69"/>
      <c r="G2" s="69"/>
      <c r="H2" s="69"/>
      <c r="I2" s="70"/>
    </row>
    <row r="3" spans="2:9" ht="23.25">
      <c r="B3" s="66"/>
      <c r="C3" s="66"/>
      <c r="D3" s="66"/>
      <c r="E3" s="70"/>
      <c r="F3" s="70"/>
      <c r="G3" s="70"/>
      <c r="H3" s="70"/>
      <c r="I3" s="66"/>
    </row>
    <row r="4" spans="2:9" ht="17.25" customHeight="1">
      <c r="B4" s="55" t="s">
        <v>148</v>
      </c>
      <c r="C4" s="53"/>
      <c r="D4" s="53"/>
      <c r="E4" s="53"/>
      <c r="F4" s="53"/>
      <c r="G4" s="53"/>
      <c r="H4" s="53"/>
      <c r="I4" s="71"/>
    </row>
    <row r="5" spans="2:9" ht="17.25" customHeight="1">
      <c r="B5" s="66"/>
      <c r="I5" s="71"/>
    </row>
    <row r="6" spans="2:9" ht="17.25" customHeight="1">
      <c r="B6" s="55" t="s">
        <v>150</v>
      </c>
      <c r="C6" s="53"/>
      <c r="D6" s="72"/>
      <c r="E6" s="53"/>
      <c r="F6" s="53"/>
      <c r="G6" s="53"/>
      <c r="H6" s="72"/>
      <c r="I6" s="71"/>
    </row>
    <row r="7" spans="2:9" ht="17.25" customHeight="1">
      <c r="B7" s="66"/>
      <c r="I7" s="66"/>
    </row>
    <row r="8" spans="2:9" ht="17.25" customHeight="1">
      <c r="B8" s="55" t="s">
        <v>151</v>
      </c>
      <c r="C8" s="53"/>
      <c r="D8" s="53"/>
      <c r="E8" s="72"/>
      <c r="F8" s="72"/>
      <c r="G8" s="72"/>
      <c r="H8" s="72"/>
      <c r="I8" s="71"/>
    </row>
    <row r="9" spans="2:9" ht="17.25" customHeight="1">
      <c r="B9" s="66"/>
      <c r="I9" s="66"/>
    </row>
    <row r="10" spans="2:9" ht="17.25" customHeight="1">
      <c r="B10" s="52" t="s">
        <v>152</v>
      </c>
      <c r="C10" s="56"/>
      <c r="D10" s="56"/>
      <c r="E10" s="56"/>
      <c r="F10" s="56"/>
      <c r="G10" s="53"/>
      <c r="H10" s="53"/>
      <c r="I10" s="71"/>
    </row>
    <row r="11" spans="2:9" ht="17.25" customHeight="1">
      <c r="B11" s="66"/>
      <c r="I11" s="66"/>
    </row>
    <row r="12" spans="2:9" ht="17.25" customHeight="1">
      <c r="B12" s="66"/>
      <c r="I12" s="66"/>
    </row>
    <row r="13" spans="2:9" ht="17.25" customHeight="1">
      <c r="B13" s="66"/>
      <c r="C13" s="73" t="s">
        <v>6</v>
      </c>
      <c r="D13" s="74"/>
      <c r="F13" s="75"/>
      <c r="G13" s="76" t="s">
        <v>153</v>
      </c>
      <c r="H13" s="77"/>
      <c r="I13" s="66"/>
    </row>
    <row r="14" spans="2:9" ht="17.25" customHeight="1">
      <c r="B14" s="66"/>
      <c r="C14" s="78" t="s">
        <v>7</v>
      </c>
      <c r="D14" s="79"/>
      <c r="E14" s="21" t="s">
        <v>0</v>
      </c>
      <c r="F14" s="80"/>
      <c r="G14" s="81" t="s">
        <v>106</v>
      </c>
      <c r="H14" s="82"/>
      <c r="I14" s="71"/>
    </row>
    <row r="15" spans="2:9" ht="17.25" customHeight="1">
      <c r="B15" s="66"/>
      <c r="C15" s="78" t="s">
        <v>155</v>
      </c>
      <c r="D15" s="79"/>
      <c r="E15" s="21" t="s">
        <v>0</v>
      </c>
      <c r="F15" s="83"/>
      <c r="G15" s="84"/>
      <c r="H15" s="85"/>
      <c r="I15" s="71"/>
    </row>
    <row r="16" spans="2:9" ht="17.25" customHeight="1">
      <c r="B16" s="66"/>
      <c r="C16" s="78" t="s">
        <v>156</v>
      </c>
      <c r="D16" s="79"/>
      <c r="F16" s="86"/>
      <c r="G16" s="87"/>
      <c r="H16" s="88"/>
      <c r="I16" s="89" t="s">
        <v>116</v>
      </c>
    </row>
    <row r="17" spans="2:9" ht="17.25" customHeight="1">
      <c r="B17" s="66"/>
      <c r="C17" s="78" t="s">
        <v>134</v>
      </c>
      <c r="D17" s="79"/>
      <c r="F17" s="86"/>
      <c r="G17" s="87"/>
      <c r="H17" s="88"/>
      <c r="I17" s="66"/>
    </row>
    <row r="18" spans="2:9" ht="17.25" customHeight="1">
      <c r="B18" s="66"/>
      <c r="C18" s="78" t="s">
        <v>157</v>
      </c>
      <c r="D18" s="79"/>
      <c r="F18" s="86" t="s">
        <v>18</v>
      </c>
      <c r="G18" s="90" t="s">
        <v>116</v>
      </c>
      <c r="H18" s="85"/>
      <c r="I18" s="66"/>
    </row>
    <row r="19" spans="2:9" ht="17.25" customHeight="1">
      <c r="B19" s="66"/>
      <c r="C19" s="78" t="s">
        <v>156</v>
      </c>
      <c r="D19" s="79"/>
      <c r="E19" s="21" t="s">
        <v>0</v>
      </c>
      <c r="F19" s="86" t="s">
        <v>19</v>
      </c>
      <c r="G19" s="90" t="s">
        <v>116</v>
      </c>
      <c r="H19" s="91" t="s">
        <v>116</v>
      </c>
      <c r="I19" s="66"/>
    </row>
    <row r="20" spans="2:9" ht="17.25" customHeight="1">
      <c r="B20" s="66"/>
      <c r="C20" s="92" t="s">
        <v>158</v>
      </c>
      <c r="D20" s="79"/>
      <c r="E20" s="53"/>
      <c r="F20" s="86" t="s">
        <v>32</v>
      </c>
      <c r="G20" s="87" t="s">
        <v>33</v>
      </c>
      <c r="H20" s="88" t="s">
        <v>26</v>
      </c>
      <c r="I20" s="89" t="s">
        <v>116</v>
      </c>
    </row>
    <row r="21" spans="2:9" ht="17.25" customHeight="1">
      <c r="B21" s="66"/>
      <c r="C21" s="15"/>
      <c r="D21" s="93" t="s">
        <v>0</v>
      </c>
      <c r="F21" s="94"/>
      <c r="G21" s="95"/>
      <c r="H21" s="96"/>
      <c r="I21" s="66"/>
    </row>
    <row r="22" spans="2:9" ht="17.25" customHeight="1">
      <c r="B22" s="66"/>
      <c r="C22" s="15"/>
      <c r="D22" s="18"/>
      <c r="F22" s="97"/>
      <c r="G22" s="97"/>
      <c r="H22" s="97"/>
      <c r="I22" s="66"/>
    </row>
    <row r="23" spans="2:9" ht="17.25" customHeight="1">
      <c r="B23" s="66"/>
      <c r="C23" s="98" t="s">
        <v>159</v>
      </c>
      <c r="D23" s="99" t="s">
        <v>160</v>
      </c>
      <c r="F23" s="100" t="s">
        <v>161</v>
      </c>
      <c r="G23" s="100" t="s">
        <v>161</v>
      </c>
      <c r="H23" s="100" t="s">
        <v>161</v>
      </c>
      <c r="I23" s="66"/>
    </row>
    <row r="24" spans="2:9" ht="17.25" customHeight="1">
      <c r="B24" s="66"/>
      <c r="C24" s="98" t="s">
        <v>162</v>
      </c>
      <c r="D24" s="99">
        <f aca="true" t="shared" si="0" ref="D24:D32">+D25-1</f>
        <v>1990</v>
      </c>
      <c r="E24" s="101"/>
      <c r="F24" s="102">
        <v>0.731</v>
      </c>
      <c r="G24" s="102">
        <v>0.738</v>
      </c>
      <c r="H24" s="102">
        <v>0.724</v>
      </c>
      <c r="I24" s="103"/>
    </row>
    <row r="25" spans="2:9" ht="17.25" customHeight="1">
      <c r="B25" s="66"/>
      <c r="C25" s="98" t="s">
        <v>163</v>
      </c>
      <c r="D25" s="99">
        <f t="shared" si="0"/>
        <v>1991</v>
      </c>
      <c r="E25" s="101"/>
      <c r="F25" s="102">
        <v>0.666</v>
      </c>
      <c r="G25" s="102">
        <v>0.659</v>
      </c>
      <c r="H25" s="102">
        <v>0.673</v>
      </c>
      <c r="I25" s="103"/>
    </row>
    <row r="26" spans="2:9" ht="17.25" customHeight="1">
      <c r="B26" s="66"/>
      <c r="C26" s="98" t="s">
        <v>164</v>
      </c>
      <c r="D26" s="99">
        <f t="shared" si="0"/>
        <v>1992</v>
      </c>
      <c r="E26" s="101"/>
      <c r="F26" s="102">
        <v>0.703</v>
      </c>
      <c r="G26" s="102">
        <v>0.689</v>
      </c>
      <c r="H26" s="102">
        <v>0.717</v>
      </c>
      <c r="I26" s="103"/>
    </row>
    <row r="27" spans="2:9" ht="17.25" customHeight="1">
      <c r="B27" s="66"/>
      <c r="C27" s="98" t="s">
        <v>165</v>
      </c>
      <c r="D27" s="99">
        <f t="shared" si="0"/>
        <v>1993</v>
      </c>
      <c r="E27" s="101"/>
      <c r="F27" s="102">
        <v>0.69</v>
      </c>
      <c r="G27" s="102">
        <v>0.706</v>
      </c>
      <c r="H27" s="102">
        <v>0.674</v>
      </c>
      <c r="I27" s="103"/>
    </row>
    <row r="28" spans="2:9" ht="17.25" customHeight="1">
      <c r="B28" s="66"/>
      <c r="C28" s="98" t="s">
        <v>166</v>
      </c>
      <c r="D28" s="99">
        <f t="shared" si="0"/>
        <v>1994</v>
      </c>
      <c r="E28" s="101"/>
      <c r="F28" s="102">
        <v>0.741</v>
      </c>
      <c r="G28" s="102">
        <v>0.75</v>
      </c>
      <c r="H28" s="102">
        <v>0.732</v>
      </c>
      <c r="I28" s="103"/>
    </row>
    <row r="29" spans="2:9" ht="17.25" customHeight="1">
      <c r="B29" s="66"/>
      <c r="C29" s="98" t="s">
        <v>167</v>
      </c>
      <c r="D29" s="99">
        <f t="shared" si="0"/>
        <v>1995</v>
      </c>
      <c r="E29" s="101"/>
      <c r="F29" s="102">
        <v>0.802</v>
      </c>
      <c r="G29" s="102">
        <v>0.833</v>
      </c>
      <c r="H29" s="102">
        <v>0.771</v>
      </c>
      <c r="I29" s="103"/>
    </row>
    <row r="30" spans="2:9" ht="17.25" customHeight="1">
      <c r="B30" s="66"/>
      <c r="C30" s="98" t="s">
        <v>168</v>
      </c>
      <c r="D30" s="99">
        <f t="shared" si="0"/>
        <v>1996</v>
      </c>
      <c r="E30" s="101"/>
      <c r="F30" s="102">
        <v>0.605</v>
      </c>
      <c r="G30" s="102">
        <v>0.591</v>
      </c>
      <c r="H30" s="102">
        <v>0.619</v>
      </c>
      <c r="I30" s="103"/>
    </row>
    <row r="31" spans="2:9" ht="17.25" customHeight="1">
      <c r="B31" s="66"/>
      <c r="C31" s="98" t="s">
        <v>169</v>
      </c>
      <c r="D31" s="99">
        <f t="shared" si="0"/>
        <v>1997</v>
      </c>
      <c r="E31" s="101"/>
      <c r="F31" s="102">
        <v>0.626</v>
      </c>
      <c r="G31" s="102">
        <v>0.613</v>
      </c>
      <c r="H31" s="102">
        <v>0.639</v>
      </c>
      <c r="I31" s="103"/>
    </row>
    <row r="32" spans="2:9" ht="17.25" customHeight="1">
      <c r="B32" s="66"/>
      <c r="C32" s="98" t="s">
        <v>170</v>
      </c>
      <c r="D32" s="99">
        <f t="shared" si="0"/>
        <v>1998</v>
      </c>
      <c r="E32" s="101"/>
      <c r="F32" s="102">
        <v>0.667</v>
      </c>
      <c r="G32" s="102">
        <v>0.68</v>
      </c>
      <c r="H32" s="102">
        <v>0.654</v>
      </c>
      <c r="I32" s="103"/>
    </row>
    <row r="33" spans="2:9" ht="17.25" customHeight="1">
      <c r="B33" s="66"/>
      <c r="C33" s="98" t="s">
        <v>171</v>
      </c>
      <c r="D33" s="99">
        <v>1999</v>
      </c>
      <c r="E33" s="101"/>
      <c r="F33" s="104">
        <v>0.67</v>
      </c>
      <c r="G33" s="104">
        <v>0.683</v>
      </c>
      <c r="H33" s="104">
        <v>0.657</v>
      </c>
      <c r="I33" s="103"/>
    </row>
    <row r="34" spans="2:9" ht="17.25" customHeight="1">
      <c r="B34" s="66"/>
      <c r="C34" s="15"/>
      <c r="D34" s="99" t="s">
        <v>0</v>
      </c>
      <c r="E34" s="101"/>
      <c r="F34" s="100"/>
      <c r="G34" s="100" t="s">
        <v>0</v>
      </c>
      <c r="H34" s="100" t="s">
        <v>0</v>
      </c>
      <c r="I34" s="105"/>
    </row>
    <row r="35" spans="2:9" ht="17.25" customHeight="1">
      <c r="B35" s="66"/>
      <c r="C35" s="106" t="s">
        <v>172</v>
      </c>
      <c r="D35" s="107" t="s">
        <v>173</v>
      </c>
      <c r="E35" s="101"/>
      <c r="F35" s="108" t="s">
        <v>161</v>
      </c>
      <c r="G35" s="108" t="s">
        <v>161</v>
      </c>
      <c r="H35" s="108" t="s">
        <v>161</v>
      </c>
      <c r="I35" s="105"/>
    </row>
    <row r="36" spans="2:9" ht="17.25" customHeight="1">
      <c r="B36" s="66"/>
      <c r="I36" s="66"/>
    </row>
    <row r="37" spans="2:9" ht="17.25" customHeight="1">
      <c r="B37" s="66"/>
      <c r="D37" s="65" t="s">
        <v>174</v>
      </c>
      <c r="H37" s="135">
        <v>0.65</v>
      </c>
      <c r="I37" s="66"/>
    </row>
    <row r="38" spans="2:9" ht="17.25" customHeight="1">
      <c r="B38" s="66"/>
      <c r="D38" s="65" t="s">
        <v>175</v>
      </c>
      <c r="H38" s="135">
        <v>0.668</v>
      </c>
      <c r="I38" s="66"/>
    </row>
  </sheetData>
  <printOptions/>
  <pageMargins left="1" right="1" top="1.25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8" width="10.5546875" style="10" customWidth="1"/>
    <col min="9" max="16384" width="7.10546875" style="10" customWidth="1"/>
  </cols>
  <sheetData>
    <row r="1" spans="1:8" ht="15.75">
      <c r="A1" s="63" t="s">
        <v>10</v>
      </c>
      <c r="B1" s="54"/>
      <c r="C1" s="54"/>
      <c r="D1" s="54"/>
      <c r="E1" s="54"/>
      <c r="F1" s="54"/>
      <c r="G1" s="54"/>
      <c r="H1" s="54"/>
    </row>
    <row r="2" spans="1:8" ht="15">
      <c r="A2" s="17"/>
      <c r="B2" s="17"/>
      <c r="C2" s="17"/>
      <c r="D2" s="17"/>
      <c r="E2" s="17"/>
      <c r="F2" s="17"/>
      <c r="G2" s="17"/>
      <c r="H2" s="17"/>
    </row>
    <row r="3" spans="1:8" ht="15">
      <c r="A3" s="52" t="s">
        <v>24</v>
      </c>
      <c r="B3" s="56"/>
      <c r="C3" s="56"/>
      <c r="D3" s="56"/>
      <c r="E3" s="53"/>
      <c r="F3" s="53"/>
      <c r="G3" s="53"/>
      <c r="H3" s="53"/>
    </row>
    <row r="4" spans="1:8" ht="15">
      <c r="A4" s="55" t="s">
        <v>30</v>
      </c>
      <c r="B4" s="53"/>
      <c r="C4" s="53"/>
      <c r="D4" s="53"/>
      <c r="E4" s="53"/>
      <c r="F4" s="53"/>
      <c r="G4" s="53"/>
      <c r="H4" s="53"/>
    </row>
    <row r="5" spans="1:8" ht="15">
      <c r="A5" s="17"/>
      <c r="B5" s="17"/>
      <c r="C5" s="17"/>
      <c r="D5" s="17"/>
      <c r="E5" s="17"/>
      <c r="F5" s="17"/>
      <c r="G5" s="17"/>
      <c r="H5" s="17"/>
    </row>
    <row r="6" spans="1:8" ht="15">
      <c r="A6" s="17"/>
      <c r="B6" s="17"/>
      <c r="C6" s="17"/>
      <c r="D6" s="57" t="s">
        <v>41</v>
      </c>
      <c r="E6" s="17"/>
      <c r="F6" s="17"/>
      <c r="G6" s="57" t="s">
        <v>42</v>
      </c>
      <c r="H6" s="57" t="s">
        <v>43</v>
      </c>
    </row>
    <row r="7" spans="1:8" ht="15">
      <c r="A7" s="57" t="s">
        <v>45</v>
      </c>
      <c r="B7" s="57" t="s">
        <v>46</v>
      </c>
      <c r="C7" s="57" t="s">
        <v>47</v>
      </c>
      <c r="D7" s="57" t="s">
        <v>48</v>
      </c>
      <c r="E7" s="57" t="s">
        <v>49</v>
      </c>
      <c r="F7" s="57" t="s">
        <v>49</v>
      </c>
      <c r="G7" s="57" t="s">
        <v>50</v>
      </c>
      <c r="H7" s="57" t="s">
        <v>50</v>
      </c>
    </row>
    <row r="8" spans="1:8" ht="15">
      <c r="A8" s="58" t="s">
        <v>52</v>
      </c>
      <c r="B8" s="58" t="s">
        <v>53</v>
      </c>
      <c r="C8" s="58" t="s">
        <v>54</v>
      </c>
      <c r="D8" s="58" t="s">
        <v>46</v>
      </c>
      <c r="E8" s="58" t="s">
        <v>55</v>
      </c>
      <c r="F8" s="58" t="s">
        <v>50</v>
      </c>
      <c r="G8" s="58" t="s">
        <v>53</v>
      </c>
      <c r="H8" s="58" t="s">
        <v>56</v>
      </c>
    </row>
    <row r="9" spans="1:8" ht="15">
      <c r="A9" s="57" t="s">
        <v>58</v>
      </c>
      <c r="B9" s="57" t="s">
        <v>59</v>
      </c>
      <c r="C9" s="57" t="s">
        <v>60</v>
      </c>
      <c r="D9" s="57" t="s">
        <v>61</v>
      </c>
      <c r="E9" s="57" t="s">
        <v>62</v>
      </c>
      <c r="F9" s="57" t="s">
        <v>63</v>
      </c>
      <c r="G9" s="57" t="s">
        <v>64</v>
      </c>
      <c r="H9" s="57" t="s">
        <v>65</v>
      </c>
    </row>
    <row r="10" spans="1:8" ht="15">
      <c r="A10" s="17"/>
      <c r="B10" s="137" t="s">
        <v>464</v>
      </c>
      <c r="C10" s="137" t="s">
        <v>465</v>
      </c>
      <c r="D10" s="137" t="s">
        <v>458</v>
      </c>
      <c r="E10" s="137" t="s">
        <v>466</v>
      </c>
      <c r="F10" s="137" t="s">
        <v>460</v>
      </c>
      <c r="G10" s="137" t="s">
        <v>467</v>
      </c>
      <c r="H10" s="137" t="s">
        <v>468</v>
      </c>
    </row>
    <row r="11" spans="1:8" ht="15">
      <c r="A11" s="57">
        <f aca="true" t="shared" si="0" ref="A11:A16">+A12-1</f>
        <v>1993</v>
      </c>
      <c r="B11" s="57" t="s">
        <v>68</v>
      </c>
      <c r="C11" s="57" t="s">
        <v>69</v>
      </c>
      <c r="D11" s="113">
        <f>ROUND(B11*C11,3)</f>
        <v>0.074</v>
      </c>
      <c r="E11" s="60">
        <f>'Slide 11'!H12</f>
        <v>10292</v>
      </c>
      <c r="F11" s="60">
        <f>D11*E11</f>
        <v>761.608</v>
      </c>
      <c r="G11" s="60">
        <v>677</v>
      </c>
      <c r="H11" s="60">
        <f>F11-G11</f>
        <v>84.60799999999995</v>
      </c>
    </row>
    <row r="12" spans="1:8" ht="15">
      <c r="A12" s="57">
        <f t="shared" si="0"/>
        <v>1994</v>
      </c>
      <c r="B12" s="57" t="s">
        <v>72</v>
      </c>
      <c r="C12" s="57" t="s">
        <v>73</v>
      </c>
      <c r="D12" s="113">
        <f aca="true" t="shared" si="1" ref="D12:D17">ROUND(B12*C12,3)</f>
        <v>0.073</v>
      </c>
      <c r="E12" s="61">
        <f>'Slide 11'!H13</f>
        <v>11260.9008</v>
      </c>
      <c r="F12" s="61">
        <f aca="true" t="shared" si="2" ref="F12:F17">D12*E12</f>
        <v>822.0457584</v>
      </c>
      <c r="G12" s="61">
        <v>672</v>
      </c>
      <c r="H12" s="61">
        <f aca="true" t="shared" si="3" ref="H12:H17">F12-G12</f>
        <v>150.04575839999995</v>
      </c>
    </row>
    <row r="13" spans="1:8" ht="15">
      <c r="A13" s="57">
        <f t="shared" si="0"/>
        <v>1995</v>
      </c>
      <c r="B13" s="57" t="s">
        <v>75</v>
      </c>
      <c r="C13" s="57" t="s">
        <v>76</v>
      </c>
      <c r="D13" s="113">
        <f t="shared" si="1"/>
        <v>0.071</v>
      </c>
      <c r="E13" s="61">
        <f>'Slide 11'!H14</f>
        <v>12751.394</v>
      </c>
      <c r="F13" s="61">
        <f t="shared" si="2"/>
        <v>905.3489739999999</v>
      </c>
      <c r="G13" s="61">
        <v>657</v>
      </c>
      <c r="H13" s="61">
        <f t="shared" si="3"/>
        <v>248.34897399999988</v>
      </c>
    </row>
    <row r="14" spans="1:8" ht="15">
      <c r="A14" s="57">
        <f t="shared" si="0"/>
        <v>1996</v>
      </c>
      <c r="B14" s="57" t="s">
        <v>77</v>
      </c>
      <c r="C14" s="57" t="s">
        <v>78</v>
      </c>
      <c r="D14" s="113">
        <f t="shared" si="1"/>
        <v>0.069</v>
      </c>
      <c r="E14" s="61">
        <f>'Slide 11'!H15</f>
        <v>14500.0228</v>
      </c>
      <c r="F14" s="61">
        <f t="shared" si="2"/>
        <v>1000.5015732000002</v>
      </c>
      <c r="G14" s="61">
        <v>581</v>
      </c>
      <c r="H14" s="61">
        <f t="shared" si="3"/>
        <v>419.50157320000017</v>
      </c>
    </row>
    <row r="15" spans="1:8" ht="15">
      <c r="A15" s="57">
        <f t="shared" si="0"/>
        <v>1997</v>
      </c>
      <c r="B15" s="57" t="s">
        <v>80</v>
      </c>
      <c r="C15" s="57" t="s">
        <v>81</v>
      </c>
      <c r="D15" s="113">
        <f t="shared" si="1"/>
        <v>0.064</v>
      </c>
      <c r="E15" s="61">
        <f>'Slide 11'!H16</f>
        <v>16326.4468</v>
      </c>
      <c r="F15" s="61">
        <f t="shared" si="2"/>
        <v>1044.8925952</v>
      </c>
      <c r="G15" s="61">
        <v>437</v>
      </c>
      <c r="H15" s="61">
        <f t="shared" si="3"/>
        <v>607.8925952</v>
      </c>
    </row>
    <row r="16" spans="1:8" ht="15">
      <c r="A16" s="57">
        <f t="shared" si="0"/>
        <v>1998</v>
      </c>
      <c r="B16" s="57" t="s">
        <v>83</v>
      </c>
      <c r="C16" s="57" t="s">
        <v>84</v>
      </c>
      <c r="D16" s="113">
        <f t="shared" si="1"/>
        <v>0.066</v>
      </c>
      <c r="E16" s="61">
        <f>'Slide 11'!H17</f>
        <v>17641.0116</v>
      </c>
      <c r="F16" s="61">
        <f t="shared" si="2"/>
        <v>1164.3067656</v>
      </c>
      <c r="G16" s="61">
        <v>280</v>
      </c>
      <c r="H16" s="61">
        <f t="shared" si="3"/>
        <v>884.3067656000001</v>
      </c>
    </row>
    <row r="17" spans="1:8" ht="15">
      <c r="A17" s="57">
        <v>1999</v>
      </c>
      <c r="B17" s="57" t="s">
        <v>86</v>
      </c>
      <c r="C17" s="57" t="s">
        <v>87</v>
      </c>
      <c r="D17" s="113">
        <f t="shared" si="1"/>
        <v>0.062</v>
      </c>
      <c r="E17" s="62">
        <f>'Slide 11'!H18</f>
        <v>20715.652</v>
      </c>
      <c r="F17" s="62">
        <f t="shared" si="2"/>
        <v>1284.370424</v>
      </c>
      <c r="G17" s="62">
        <v>132</v>
      </c>
      <c r="H17" s="62">
        <f t="shared" si="3"/>
        <v>1152.370424</v>
      </c>
    </row>
    <row r="18" spans="1:8" ht="15">
      <c r="A18" s="17"/>
      <c r="B18" s="17"/>
      <c r="C18" s="17"/>
      <c r="D18" s="17"/>
      <c r="E18" s="17"/>
      <c r="F18" s="17"/>
      <c r="G18" s="17"/>
      <c r="H18" s="17"/>
    </row>
    <row r="19" spans="1:8" ht="15">
      <c r="A19" s="21" t="s">
        <v>92</v>
      </c>
      <c r="B19" s="17"/>
      <c r="C19" s="17"/>
      <c r="D19" s="17"/>
      <c r="E19" s="60">
        <f>SUM(E11:E17)</f>
        <v>103487.428</v>
      </c>
      <c r="F19" s="60">
        <f>SUM(F11:F17)</f>
        <v>6983.0740904</v>
      </c>
      <c r="G19" s="60">
        <f>SUM(G11:G17)</f>
        <v>3436</v>
      </c>
      <c r="H19" s="60">
        <f>SUM(H11:H17)</f>
        <v>3547.0740903999995</v>
      </c>
    </row>
    <row r="20" spans="1:8" ht="15">
      <c r="A20" s="17"/>
      <c r="B20" s="17"/>
      <c r="C20" s="17"/>
      <c r="D20" s="17"/>
      <c r="E20" s="17"/>
      <c r="F20" s="17"/>
      <c r="G20" s="17"/>
      <c r="H20" s="17"/>
    </row>
    <row r="21" spans="1:8" ht="15.75">
      <c r="A21" s="17"/>
      <c r="B21" s="35"/>
      <c r="C21" s="21"/>
      <c r="D21" s="17"/>
      <c r="E21" s="17"/>
      <c r="F21" s="17"/>
      <c r="G21" s="17"/>
      <c r="H21" s="17"/>
    </row>
    <row r="22" spans="1:8" ht="15">
      <c r="A22" s="17"/>
      <c r="B22" s="17"/>
      <c r="C22" s="21"/>
      <c r="D22" s="17"/>
      <c r="E22" s="17"/>
      <c r="F22" s="17"/>
      <c r="G22" s="17"/>
      <c r="H22" s="17"/>
    </row>
    <row r="23" spans="1:8" ht="15">
      <c r="A23" s="17"/>
      <c r="B23" s="17"/>
      <c r="C23" s="21"/>
      <c r="D23" s="17"/>
      <c r="E23" s="17"/>
      <c r="F23" s="17"/>
      <c r="G23" s="17"/>
      <c r="H23" s="17"/>
    </row>
  </sheetData>
  <printOptions/>
  <pageMargins left="1" right="1" top="1.25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="75" zoomScaleNormal="75" workbookViewId="0" topLeftCell="A5">
      <selection activeCell="A17" sqref="A17"/>
    </sheetView>
  </sheetViews>
  <sheetFormatPr defaultColWidth="8.88671875" defaultRowHeight="15.75"/>
  <cols>
    <col min="1" max="1" width="9.3359375" style="10" customWidth="1"/>
    <col min="2" max="2" width="6.5546875" style="10" customWidth="1"/>
    <col min="3" max="3" width="9.3359375" style="10" customWidth="1"/>
    <col min="4" max="4" width="6.5546875" style="10" customWidth="1"/>
    <col min="5" max="5" width="9.3359375" style="10" customWidth="1"/>
    <col min="6" max="6" width="6.5546875" style="10" customWidth="1"/>
    <col min="7" max="7" width="9.3359375" style="10" customWidth="1"/>
    <col min="8" max="16384" width="7.10546875" style="10" customWidth="1"/>
  </cols>
  <sheetData>
    <row r="1" spans="1:7" ht="20.25">
      <c r="A1" s="114" t="s">
        <v>23</v>
      </c>
      <c r="B1" s="54"/>
      <c r="C1" s="72"/>
      <c r="D1" s="72"/>
      <c r="E1" s="72"/>
      <c r="F1" s="72"/>
      <c r="G1" s="53"/>
    </row>
    <row r="2" spans="1:7" ht="15">
      <c r="A2" s="17"/>
      <c r="B2" s="17"/>
      <c r="C2" s="17"/>
      <c r="D2" s="17"/>
      <c r="E2" s="17"/>
      <c r="F2" s="17"/>
      <c r="G2" s="17"/>
    </row>
    <row r="3" spans="1:7" ht="18">
      <c r="A3" s="115" t="s">
        <v>136</v>
      </c>
      <c r="B3" s="116"/>
      <c r="C3" s="53"/>
      <c r="D3" s="53"/>
      <c r="E3" s="53"/>
      <c r="F3" s="53"/>
      <c r="G3" s="53"/>
    </row>
    <row r="4" spans="1:7" ht="15">
      <c r="A4" s="55" t="s">
        <v>30</v>
      </c>
      <c r="B4" s="53"/>
      <c r="C4" s="53"/>
      <c r="D4" s="53"/>
      <c r="E4" s="53"/>
      <c r="F4" s="53"/>
      <c r="G4" s="53"/>
    </row>
    <row r="5" spans="1:7" ht="15">
      <c r="A5" s="17"/>
      <c r="B5" s="17"/>
      <c r="C5" s="17"/>
      <c r="D5" s="17"/>
      <c r="E5" s="17"/>
      <c r="F5" s="17"/>
      <c r="G5" s="17"/>
    </row>
    <row r="6" spans="1:7" ht="15">
      <c r="A6" s="17"/>
      <c r="B6" s="17"/>
      <c r="C6" s="17"/>
      <c r="D6" s="17"/>
      <c r="E6" s="17"/>
      <c r="F6" s="17"/>
      <c r="G6" s="17"/>
    </row>
    <row r="7" spans="1:7" ht="18">
      <c r="A7" s="117" t="s">
        <v>137</v>
      </c>
      <c r="B7" s="118"/>
      <c r="C7" s="117" t="s">
        <v>42</v>
      </c>
      <c r="D7" s="118"/>
      <c r="E7" s="117" t="s">
        <v>42</v>
      </c>
      <c r="F7" s="118"/>
      <c r="G7" s="117" t="s">
        <v>46</v>
      </c>
    </row>
    <row r="8" spans="1:7" ht="18">
      <c r="A8" s="119" t="s">
        <v>52</v>
      </c>
      <c r="B8" s="118"/>
      <c r="C8" s="119" t="s">
        <v>138</v>
      </c>
      <c r="D8" s="118"/>
      <c r="E8" s="119" t="s">
        <v>55</v>
      </c>
      <c r="F8" s="118"/>
      <c r="G8" s="119" t="s">
        <v>139</v>
      </c>
    </row>
    <row r="9" spans="1:7" ht="18">
      <c r="A9" s="118"/>
      <c r="B9" s="118"/>
      <c r="C9" s="118"/>
      <c r="D9" s="118"/>
      <c r="E9" s="118"/>
      <c r="F9" s="118"/>
      <c r="G9" s="118"/>
    </row>
    <row r="10" spans="1:7" ht="18">
      <c r="A10" s="117" t="s">
        <v>58</v>
      </c>
      <c r="B10" s="118"/>
      <c r="C10" s="117" t="s">
        <v>59</v>
      </c>
      <c r="D10" s="118"/>
      <c r="E10" s="117" t="s">
        <v>140</v>
      </c>
      <c r="F10" s="118"/>
      <c r="G10" s="117" t="s">
        <v>141</v>
      </c>
    </row>
    <row r="11" spans="1:7" ht="18">
      <c r="A11" s="118"/>
      <c r="B11" s="118"/>
      <c r="C11" s="118"/>
      <c r="D11" s="118"/>
      <c r="E11" s="118"/>
      <c r="F11" s="118"/>
      <c r="G11" s="118"/>
    </row>
    <row r="12" spans="1:7" ht="18">
      <c r="A12" s="117">
        <v>1997</v>
      </c>
      <c r="B12" s="118"/>
      <c r="C12" s="120">
        <v>1038</v>
      </c>
      <c r="D12" s="118"/>
      <c r="E12" s="120">
        <v>14107</v>
      </c>
      <c r="F12" s="118"/>
      <c r="G12" s="124">
        <f>C12/E12</f>
        <v>0.0735804919543489</v>
      </c>
    </row>
    <row r="13" spans="1:7" ht="18">
      <c r="A13" s="118"/>
      <c r="B13" s="118"/>
      <c r="C13" s="118"/>
      <c r="D13" s="118"/>
      <c r="E13" s="118"/>
      <c r="F13" s="118"/>
      <c r="G13" s="125"/>
    </row>
    <row r="14" spans="1:7" ht="18">
      <c r="A14" s="117">
        <v>1998</v>
      </c>
      <c r="B14" s="118"/>
      <c r="C14" s="121">
        <v>1244</v>
      </c>
      <c r="D14" s="118"/>
      <c r="E14" s="121">
        <v>15906</v>
      </c>
      <c r="F14" s="118"/>
      <c r="G14" s="124">
        <f>C14/E14</f>
        <v>0.07820948069910726</v>
      </c>
    </row>
    <row r="15" spans="1:7" ht="18">
      <c r="A15" s="118"/>
      <c r="B15" s="118"/>
      <c r="C15" s="122"/>
      <c r="D15" s="118"/>
      <c r="E15" s="122"/>
      <c r="F15" s="118"/>
      <c r="G15" s="125"/>
    </row>
    <row r="16" spans="1:7" ht="18">
      <c r="A16" s="119">
        <v>1999</v>
      </c>
      <c r="B16" s="118"/>
      <c r="C16" s="123">
        <v>1459</v>
      </c>
      <c r="D16" s="118"/>
      <c r="E16" s="123">
        <v>17709</v>
      </c>
      <c r="F16" s="118"/>
      <c r="G16" s="126">
        <f>C16/E16</f>
        <v>0.08238748658874019</v>
      </c>
    </row>
    <row r="17" spans="1:7" ht="18">
      <c r="A17" s="118"/>
      <c r="B17" s="118"/>
      <c r="C17" s="118"/>
      <c r="D17" s="118"/>
      <c r="E17" s="118"/>
      <c r="F17" s="118"/>
      <c r="G17" s="125"/>
    </row>
    <row r="18" spans="1:7" ht="18">
      <c r="A18" s="117" t="s">
        <v>13</v>
      </c>
      <c r="B18" s="118"/>
      <c r="C18" s="120">
        <f>SUM(C12:C16)</f>
        <v>3741</v>
      </c>
      <c r="D18" s="118"/>
      <c r="E18" s="120">
        <f>SUM(E12:E16)</f>
        <v>47722</v>
      </c>
      <c r="F18" s="118"/>
      <c r="G18" s="124">
        <f>C18/E18</f>
        <v>0.07839151753908051</v>
      </c>
    </row>
  </sheetData>
  <printOptions/>
  <pageMargins left="1" right="1" top="1.25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="75" zoomScaleNormal="75" workbookViewId="0" topLeftCell="A14">
      <selection activeCell="A14" sqref="A14"/>
    </sheetView>
  </sheetViews>
  <sheetFormatPr defaultColWidth="8.88671875" defaultRowHeight="15.75"/>
  <cols>
    <col min="1" max="8" width="7.10546875" style="10" customWidth="1"/>
    <col min="9" max="9" width="10.4453125" style="10" customWidth="1"/>
    <col min="10" max="16384" width="7.10546875" style="10" customWidth="1"/>
  </cols>
  <sheetData>
    <row r="1" spans="1:7" ht="20.25">
      <c r="A1" s="127" t="s">
        <v>23</v>
      </c>
      <c r="B1" s="134"/>
      <c r="C1" s="128"/>
      <c r="D1" s="129"/>
      <c r="E1" s="129"/>
      <c r="F1" s="129"/>
      <c r="G1" s="53"/>
    </row>
    <row r="2" spans="1:7" ht="12.75" customHeight="1">
      <c r="A2" s="17"/>
      <c r="B2" s="17"/>
      <c r="C2" s="17"/>
      <c r="D2" s="17"/>
      <c r="E2" s="17"/>
      <c r="F2" s="17"/>
      <c r="G2" s="17"/>
    </row>
    <row r="3" spans="1:7" ht="12.75" customHeight="1">
      <c r="A3" s="17"/>
      <c r="B3" s="17"/>
      <c r="C3" s="17"/>
      <c r="D3" s="17"/>
      <c r="E3" s="17"/>
      <c r="F3" s="17"/>
      <c r="G3" s="17"/>
    </row>
    <row r="4" spans="1:7" ht="15">
      <c r="A4" s="17"/>
      <c r="B4" s="17"/>
      <c r="C4" s="17"/>
      <c r="D4" s="17"/>
      <c r="E4" s="17"/>
      <c r="F4" s="17"/>
      <c r="G4" s="17"/>
    </row>
    <row r="5" spans="1:9" ht="20.25">
      <c r="A5" s="17"/>
      <c r="B5" s="130" t="s">
        <v>435</v>
      </c>
      <c r="C5" s="131"/>
      <c r="D5" s="131"/>
      <c r="E5" s="131"/>
      <c r="F5" s="131"/>
      <c r="G5" s="17"/>
      <c r="I5" s="132">
        <v>0.078</v>
      </c>
    </row>
    <row r="6" spans="1:9" ht="20.25">
      <c r="A6" s="17"/>
      <c r="B6" s="131"/>
      <c r="C6" s="131"/>
      <c r="D6" s="131"/>
      <c r="E6" s="131"/>
      <c r="F6" s="131"/>
      <c r="G6" s="17"/>
      <c r="I6" s="132"/>
    </row>
    <row r="7" spans="1:9" ht="20.25">
      <c r="A7" s="17"/>
      <c r="B7" s="130" t="s">
        <v>436</v>
      </c>
      <c r="C7" s="131"/>
      <c r="D7" s="131"/>
      <c r="E7" s="131"/>
      <c r="F7" s="131"/>
      <c r="G7" s="17"/>
      <c r="I7" s="132">
        <v>0.039</v>
      </c>
    </row>
    <row r="8" spans="1:9" ht="20.25">
      <c r="A8" s="17"/>
      <c r="B8" s="131"/>
      <c r="C8" s="131"/>
      <c r="D8" s="131"/>
      <c r="E8" s="131"/>
      <c r="F8" s="131"/>
      <c r="G8" s="17"/>
      <c r="I8" s="132"/>
    </row>
    <row r="9" spans="1:9" ht="20.25">
      <c r="A9" s="17"/>
      <c r="B9" s="130" t="s">
        <v>437</v>
      </c>
      <c r="C9" s="131"/>
      <c r="D9" s="131"/>
      <c r="E9" s="131"/>
      <c r="F9" s="131"/>
      <c r="G9" s="17"/>
      <c r="I9" s="133">
        <v>22989</v>
      </c>
    </row>
    <row r="10" spans="1:9" ht="20.25">
      <c r="A10" s="17"/>
      <c r="B10" s="131"/>
      <c r="C10" s="131"/>
      <c r="D10" s="131"/>
      <c r="E10" s="131"/>
      <c r="F10" s="131"/>
      <c r="G10" s="17"/>
      <c r="I10" s="132"/>
    </row>
    <row r="11" spans="1:9" ht="20.25">
      <c r="A11" s="17"/>
      <c r="B11" s="130" t="s">
        <v>438</v>
      </c>
      <c r="C11" s="131"/>
      <c r="D11" s="131"/>
      <c r="E11" s="131"/>
      <c r="F11" s="131"/>
      <c r="G11" s="17"/>
      <c r="I11" s="133">
        <v>5296</v>
      </c>
    </row>
    <row r="12" spans="1:7" ht="15">
      <c r="A12" s="17"/>
      <c r="B12" s="17"/>
      <c r="C12" s="17"/>
      <c r="D12" s="17"/>
      <c r="E12" s="17"/>
      <c r="F12" s="17"/>
      <c r="G12" s="17"/>
    </row>
    <row r="13" spans="1:7" ht="20.25">
      <c r="A13" s="17"/>
      <c r="B13" s="131"/>
      <c r="C13" s="131"/>
      <c r="D13" s="131"/>
      <c r="E13" s="131"/>
      <c r="F13" s="131"/>
      <c r="G13" s="17"/>
    </row>
    <row r="14" spans="1:7" ht="20.25">
      <c r="A14" s="17"/>
      <c r="B14" s="130" t="s">
        <v>82</v>
      </c>
      <c r="C14" s="131"/>
      <c r="D14" s="131"/>
      <c r="E14" s="131"/>
      <c r="F14" s="131"/>
      <c r="G14" s="17"/>
    </row>
    <row r="15" spans="1:7" ht="20.25">
      <c r="A15" s="17"/>
      <c r="B15" s="131"/>
      <c r="C15" s="131"/>
      <c r="D15" s="131"/>
      <c r="E15" s="131"/>
      <c r="F15" s="131"/>
      <c r="G15" s="17"/>
    </row>
    <row r="16" spans="1:7" ht="20.25">
      <c r="A16" s="17"/>
      <c r="B16" s="130" t="s">
        <v>91</v>
      </c>
      <c r="C16" s="131"/>
      <c r="D16" s="131"/>
      <c r="E16" s="131"/>
      <c r="F16" s="131"/>
      <c r="G16" s="17"/>
    </row>
    <row r="17" spans="1:7" ht="20.25">
      <c r="A17" s="17"/>
      <c r="B17" s="131"/>
      <c r="C17" s="131"/>
      <c r="D17" s="131"/>
      <c r="E17" s="131"/>
      <c r="F17" s="131"/>
      <c r="G17" s="17"/>
    </row>
    <row r="18" spans="1:7" ht="20.25">
      <c r="A18" s="17"/>
      <c r="B18" s="130" t="s">
        <v>95</v>
      </c>
      <c r="C18" s="131"/>
      <c r="D18" s="131"/>
      <c r="E18" s="131"/>
      <c r="F18" s="131"/>
      <c r="G18" s="17"/>
    </row>
    <row r="19" spans="1:7" ht="15">
      <c r="A19" s="17"/>
      <c r="B19" s="17"/>
      <c r="C19" s="17"/>
      <c r="D19" s="17"/>
      <c r="E19" s="17"/>
      <c r="F19" s="17"/>
      <c r="G19" s="17"/>
    </row>
    <row r="20" spans="1:7" ht="20.25">
      <c r="A20" s="17"/>
      <c r="B20" s="130" t="s">
        <v>99</v>
      </c>
      <c r="C20" s="131"/>
      <c r="D20" s="17"/>
      <c r="E20" s="17"/>
      <c r="F20" s="17"/>
      <c r="G20" s="17"/>
    </row>
  </sheetData>
  <printOptions/>
  <pageMargins left="1" right="1" top="1.25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60"/>
  <sheetViews>
    <sheetView showGridLines="0" tabSelected="1" workbookViewId="0" topLeftCell="A1">
      <selection activeCell="I8" sqref="I8"/>
    </sheetView>
  </sheetViews>
  <sheetFormatPr defaultColWidth="8.88671875" defaultRowHeight="15.75"/>
  <cols>
    <col min="1" max="1" width="6.21484375" style="143" bestFit="1" customWidth="1"/>
    <col min="2" max="2" width="3.77734375" style="143" bestFit="1" customWidth="1"/>
    <col min="3" max="3" width="2.88671875" style="143" bestFit="1" customWidth="1"/>
    <col min="4" max="6" width="3.77734375" style="143" bestFit="1" customWidth="1"/>
    <col min="7" max="7" width="4.4453125" style="143" customWidth="1"/>
    <col min="8" max="8" width="4.5546875" style="143" customWidth="1"/>
    <col min="9" max="9" width="3.77734375" style="143" bestFit="1" customWidth="1"/>
    <col min="10" max="10" width="5.4453125" style="143" bestFit="1" customWidth="1"/>
    <col min="11" max="12" width="5.10546875" style="143" bestFit="1" customWidth="1"/>
    <col min="13" max="13" width="5.3359375" style="143" bestFit="1" customWidth="1"/>
    <col min="14" max="14" width="4.99609375" style="143" bestFit="1" customWidth="1"/>
    <col min="15" max="16384" width="7.10546875" style="143" customWidth="1"/>
  </cols>
  <sheetData>
    <row r="1" spans="1:14" ht="8.25">
      <c r="A1" s="140" t="s">
        <v>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207"/>
    </row>
    <row r="2" spans="1:14" ht="12.75" customHeight="1">
      <c r="A2" s="140" t="s">
        <v>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207"/>
    </row>
    <row r="3" spans="1:13" ht="8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4" ht="8.25">
      <c r="A4" s="144"/>
      <c r="B4" s="145" t="s">
        <v>4</v>
      </c>
      <c r="C4" s="146"/>
      <c r="D4" s="147"/>
      <c r="E4" s="145" t="s">
        <v>5</v>
      </c>
      <c r="F4" s="146"/>
      <c r="G4" s="146"/>
      <c r="H4" s="146"/>
      <c r="I4" s="146"/>
      <c r="J4" s="146"/>
      <c r="K4" s="146"/>
      <c r="L4" s="147"/>
      <c r="M4" s="148"/>
      <c r="N4" s="142"/>
    </row>
    <row r="5" spans="1:14" ht="8.25">
      <c r="A5" s="149" t="s">
        <v>6</v>
      </c>
      <c r="B5" s="150">
        <v>1</v>
      </c>
      <c r="C5" s="151">
        <v>2</v>
      </c>
      <c r="D5" s="152">
        <v>3</v>
      </c>
      <c r="E5" s="153"/>
      <c r="F5" s="154"/>
      <c r="G5" s="155" t="s">
        <v>449</v>
      </c>
      <c r="H5" s="154"/>
      <c r="I5" s="155" t="s">
        <v>451</v>
      </c>
      <c r="J5" s="154"/>
      <c r="K5" s="156"/>
      <c r="L5" s="142"/>
      <c r="M5" s="157">
        <v>12</v>
      </c>
      <c r="N5" s="142"/>
    </row>
    <row r="6" spans="1:14" ht="8.25">
      <c r="A6" s="149" t="s">
        <v>7</v>
      </c>
      <c r="B6" s="158"/>
      <c r="C6" s="148"/>
      <c r="D6" s="159"/>
      <c r="E6" s="160" t="s">
        <v>8</v>
      </c>
      <c r="F6" s="161"/>
      <c r="G6" s="160" t="s">
        <v>450</v>
      </c>
      <c r="H6" s="161"/>
      <c r="I6" s="160" t="s">
        <v>36</v>
      </c>
      <c r="J6" s="161"/>
      <c r="K6" s="157">
        <v>10</v>
      </c>
      <c r="L6" s="144">
        <v>11</v>
      </c>
      <c r="M6" s="157" t="s">
        <v>9</v>
      </c>
      <c r="N6" s="142"/>
    </row>
    <row r="7" spans="1:14" ht="8.25">
      <c r="A7" s="149" t="s">
        <v>11</v>
      </c>
      <c r="B7" s="158"/>
      <c r="C7" s="162"/>
      <c r="D7" s="159"/>
      <c r="E7" s="163">
        <v>4</v>
      </c>
      <c r="F7" s="164">
        <v>5</v>
      </c>
      <c r="G7" s="165">
        <v>6</v>
      </c>
      <c r="H7" s="164">
        <v>7</v>
      </c>
      <c r="I7" s="165">
        <v>8</v>
      </c>
      <c r="J7" s="164">
        <v>9</v>
      </c>
      <c r="K7" s="157" t="s">
        <v>12</v>
      </c>
      <c r="L7" s="149" t="s">
        <v>13</v>
      </c>
      <c r="M7" s="157" t="s">
        <v>14</v>
      </c>
      <c r="N7" s="142"/>
    </row>
    <row r="8" spans="1:14" ht="8.25">
      <c r="A8" s="149" t="s">
        <v>17</v>
      </c>
      <c r="B8" s="166" t="s">
        <v>18</v>
      </c>
      <c r="C8" s="162"/>
      <c r="D8" s="159"/>
      <c r="E8" s="166" t="s">
        <v>18</v>
      </c>
      <c r="F8" s="162"/>
      <c r="G8" s="149" t="s">
        <v>18</v>
      </c>
      <c r="H8" s="162"/>
      <c r="I8" s="149" t="s">
        <v>18</v>
      </c>
      <c r="J8" s="162"/>
      <c r="K8" s="157" t="s">
        <v>19</v>
      </c>
      <c r="L8" s="149" t="s">
        <v>21</v>
      </c>
      <c r="M8" s="157" t="s">
        <v>22</v>
      </c>
      <c r="N8" s="142"/>
    </row>
    <row r="9" spans="1:14" ht="8.25">
      <c r="A9" s="149" t="s">
        <v>25</v>
      </c>
      <c r="B9" s="166" t="s">
        <v>19</v>
      </c>
      <c r="C9" s="162"/>
      <c r="D9" s="167" t="s">
        <v>26</v>
      </c>
      <c r="E9" s="166" t="s">
        <v>19</v>
      </c>
      <c r="F9" s="162"/>
      <c r="G9" s="149" t="s">
        <v>19</v>
      </c>
      <c r="H9" s="162"/>
      <c r="I9" s="149" t="s">
        <v>19</v>
      </c>
      <c r="J9" s="162"/>
      <c r="K9" s="157" t="s">
        <v>27</v>
      </c>
      <c r="L9" s="149" t="s">
        <v>452</v>
      </c>
      <c r="M9" s="157" t="s">
        <v>29</v>
      </c>
      <c r="N9" s="142"/>
    </row>
    <row r="10" spans="1:14" ht="8.25">
      <c r="A10" s="149" t="s">
        <v>31</v>
      </c>
      <c r="B10" s="166" t="s">
        <v>32</v>
      </c>
      <c r="C10" s="168" t="s">
        <v>33</v>
      </c>
      <c r="D10" s="169" t="s">
        <v>34</v>
      </c>
      <c r="E10" s="170" t="s">
        <v>32</v>
      </c>
      <c r="F10" s="168" t="s">
        <v>33</v>
      </c>
      <c r="G10" s="171" t="s">
        <v>32</v>
      </c>
      <c r="H10" s="168" t="s">
        <v>33</v>
      </c>
      <c r="I10" s="171" t="s">
        <v>32</v>
      </c>
      <c r="J10" s="168" t="s">
        <v>33</v>
      </c>
      <c r="K10" s="157" t="s">
        <v>35</v>
      </c>
      <c r="L10" s="172" t="s">
        <v>453</v>
      </c>
      <c r="M10" s="168" t="s">
        <v>32</v>
      </c>
      <c r="N10" s="142"/>
    </row>
    <row r="11" spans="1:14" ht="8.25">
      <c r="A11" s="173" t="s">
        <v>37</v>
      </c>
      <c r="B11" s="174" t="s">
        <v>38</v>
      </c>
      <c r="C11" s="175" t="s">
        <v>38</v>
      </c>
      <c r="D11" s="165" t="s">
        <v>38</v>
      </c>
      <c r="E11" s="148"/>
      <c r="F11" s="176"/>
      <c r="G11" s="148"/>
      <c r="H11" s="176"/>
      <c r="I11" s="148"/>
      <c r="J11" s="176"/>
      <c r="K11" s="177"/>
      <c r="L11" s="178"/>
      <c r="M11" s="164" t="s">
        <v>38</v>
      </c>
      <c r="N11" s="142"/>
    </row>
    <row r="12" spans="1:14" ht="8.25">
      <c r="A12" s="173" t="s">
        <v>439</v>
      </c>
      <c r="B12" s="179"/>
      <c r="C12" s="159"/>
      <c r="D12" s="142"/>
      <c r="E12" s="162"/>
      <c r="F12" s="142"/>
      <c r="G12" s="162"/>
      <c r="H12" s="142"/>
      <c r="I12" s="162"/>
      <c r="J12" s="142"/>
      <c r="K12" s="179"/>
      <c r="L12" s="159"/>
      <c r="M12" s="180"/>
      <c r="N12" s="142"/>
    </row>
    <row r="13" spans="1:14" ht="8.25">
      <c r="A13" s="173" t="s">
        <v>440</v>
      </c>
      <c r="B13" s="179"/>
      <c r="C13" s="159"/>
      <c r="D13" s="142"/>
      <c r="E13" s="162"/>
      <c r="F13" s="142"/>
      <c r="G13" s="162"/>
      <c r="H13" s="142"/>
      <c r="I13" s="162"/>
      <c r="J13" s="142"/>
      <c r="K13" s="179"/>
      <c r="L13" s="159"/>
      <c r="M13" s="180"/>
      <c r="N13" s="142"/>
    </row>
    <row r="14" spans="1:14" ht="8.25">
      <c r="A14" s="173" t="s">
        <v>441</v>
      </c>
      <c r="B14" s="179"/>
      <c r="C14" s="159"/>
      <c r="D14" s="142"/>
      <c r="E14" s="162"/>
      <c r="F14" s="142"/>
      <c r="G14" s="162"/>
      <c r="H14" s="142"/>
      <c r="I14" s="162"/>
      <c r="J14" s="142"/>
      <c r="K14" s="179"/>
      <c r="L14" s="159"/>
      <c r="M14" s="180"/>
      <c r="N14" s="142"/>
    </row>
    <row r="15" spans="1:14" ht="8.25">
      <c r="A15" s="173" t="s">
        <v>442</v>
      </c>
      <c r="B15" s="179"/>
      <c r="C15" s="159"/>
      <c r="D15" s="142"/>
      <c r="E15" s="162"/>
      <c r="F15" s="142"/>
      <c r="G15" s="162"/>
      <c r="H15" s="142"/>
      <c r="I15" s="162"/>
      <c r="J15" s="142"/>
      <c r="K15" s="179"/>
      <c r="L15" s="159"/>
      <c r="M15" s="180"/>
      <c r="N15" s="142"/>
    </row>
    <row r="16" spans="1:14" ht="8.25">
      <c r="A16" s="173" t="s">
        <v>443</v>
      </c>
      <c r="B16" s="179"/>
      <c r="C16" s="159"/>
      <c r="D16" s="142"/>
      <c r="E16" s="162"/>
      <c r="F16" s="142"/>
      <c r="G16" s="162"/>
      <c r="H16" s="142"/>
      <c r="I16" s="162"/>
      <c r="J16" s="142"/>
      <c r="K16" s="179"/>
      <c r="L16" s="159"/>
      <c r="M16" s="180"/>
      <c r="N16" s="142"/>
    </row>
    <row r="17" spans="1:14" ht="8.25">
      <c r="A17" s="173" t="s">
        <v>444</v>
      </c>
      <c r="B17" s="179"/>
      <c r="C17" s="159"/>
      <c r="D17" s="142"/>
      <c r="E17" s="162"/>
      <c r="F17" s="142"/>
      <c r="G17" s="162"/>
      <c r="H17" s="142"/>
      <c r="I17" s="162"/>
      <c r="J17" s="142"/>
      <c r="K17" s="179"/>
      <c r="L17" s="159"/>
      <c r="M17" s="180"/>
      <c r="N17" s="142"/>
    </row>
    <row r="18" spans="1:14" ht="8.25">
      <c r="A18" s="173" t="s">
        <v>445</v>
      </c>
      <c r="B18" s="179"/>
      <c r="C18" s="159"/>
      <c r="D18" s="142"/>
      <c r="E18" s="162"/>
      <c r="F18" s="142"/>
      <c r="G18" s="162"/>
      <c r="H18" s="142"/>
      <c r="I18" s="162"/>
      <c r="J18" s="142"/>
      <c r="K18" s="179"/>
      <c r="L18" s="159"/>
      <c r="M18" s="180"/>
      <c r="N18" s="142"/>
    </row>
    <row r="19" spans="1:14" ht="8.25">
      <c r="A19" s="173" t="s">
        <v>446</v>
      </c>
      <c r="B19" s="179"/>
      <c r="C19" s="159"/>
      <c r="D19" s="142"/>
      <c r="E19" s="162"/>
      <c r="F19" s="142"/>
      <c r="G19" s="162"/>
      <c r="H19" s="142"/>
      <c r="I19" s="162"/>
      <c r="J19" s="142"/>
      <c r="K19" s="179"/>
      <c r="L19" s="159"/>
      <c r="M19" s="180"/>
      <c r="N19" s="142"/>
    </row>
    <row r="20" spans="1:14" ht="8.25">
      <c r="A20" s="173" t="s">
        <v>447</v>
      </c>
      <c r="B20" s="179"/>
      <c r="C20" s="159"/>
      <c r="D20" s="142"/>
      <c r="E20" s="162"/>
      <c r="F20" s="142"/>
      <c r="G20" s="162"/>
      <c r="H20" s="142"/>
      <c r="I20" s="162"/>
      <c r="J20" s="142"/>
      <c r="K20" s="179"/>
      <c r="L20" s="159"/>
      <c r="M20" s="180"/>
      <c r="N20" s="142"/>
    </row>
    <row r="21" spans="1:14" ht="8.25">
      <c r="A21" s="173" t="s">
        <v>448</v>
      </c>
      <c r="B21" s="181"/>
      <c r="C21" s="182"/>
      <c r="D21" s="183"/>
      <c r="E21" s="184"/>
      <c r="F21" s="183"/>
      <c r="G21" s="184"/>
      <c r="H21" s="183"/>
      <c r="I21" s="184"/>
      <c r="J21" s="183"/>
      <c r="K21" s="181"/>
      <c r="L21" s="182"/>
      <c r="M21" s="185"/>
      <c r="N21" s="142"/>
    </row>
    <row r="22" spans="1:14" ht="8.25">
      <c r="A22" s="173" t="s">
        <v>79</v>
      </c>
      <c r="B22" s="186" t="s">
        <v>38</v>
      </c>
      <c r="C22" s="169" t="s">
        <v>38</v>
      </c>
      <c r="D22" s="171" t="s">
        <v>38</v>
      </c>
      <c r="E22" s="184"/>
      <c r="F22" s="183"/>
      <c r="G22" s="184"/>
      <c r="H22" s="183"/>
      <c r="I22" s="184"/>
      <c r="J22" s="183"/>
      <c r="K22" s="187"/>
      <c r="L22" s="182"/>
      <c r="M22" s="168" t="s">
        <v>38</v>
      </c>
      <c r="N22" s="142"/>
    </row>
    <row r="23" spans="1:13" ht="8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</row>
    <row r="24" spans="1:14" ht="8.25">
      <c r="A24" s="148"/>
      <c r="B24" s="145" t="s">
        <v>85</v>
      </c>
      <c r="C24" s="146"/>
      <c r="D24" s="146"/>
      <c r="E24" s="147"/>
      <c r="F24" s="145" t="s">
        <v>454</v>
      </c>
      <c r="G24" s="146"/>
      <c r="H24" s="146"/>
      <c r="I24" s="146"/>
      <c r="J24" s="188" t="s">
        <v>451</v>
      </c>
      <c r="K24" s="189"/>
      <c r="L24" s="175">
        <v>23</v>
      </c>
      <c r="M24" s="175">
        <v>24</v>
      </c>
      <c r="N24" s="164">
        <v>25</v>
      </c>
    </row>
    <row r="25" spans="1:14" ht="8.25">
      <c r="A25" s="162"/>
      <c r="B25" s="145" t="s">
        <v>89</v>
      </c>
      <c r="C25" s="146"/>
      <c r="D25" s="145" t="s">
        <v>90</v>
      </c>
      <c r="E25" s="147"/>
      <c r="F25" s="145" t="s">
        <v>89</v>
      </c>
      <c r="G25" s="146"/>
      <c r="H25" s="145" t="s">
        <v>90</v>
      </c>
      <c r="I25" s="146"/>
      <c r="J25" s="190" t="s">
        <v>98</v>
      </c>
      <c r="K25" s="191"/>
      <c r="L25" s="159"/>
      <c r="M25" s="159"/>
      <c r="N25" s="157" t="s">
        <v>9</v>
      </c>
    </row>
    <row r="26" spans="1:21" ht="8.25">
      <c r="A26" s="162"/>
      <c r="B26" s="165">
        <v>13</v>
      </c>
      <c r="C26" s="164">
        <v>14</v>
      </c>
      <c r="D26" s="165">
        <v>15</v>
      </c>
      <c r="E26" s="164">
        <v>16</v>
      </c>
      <c r="F26" s="165">
        <v>17</v>
      </c>
      <c r="G26" s="164">
        <v>18</v>
      </c>
      <c r="H26" s="165">
        <v>19</v>
      </c>
      <c r="I26" s="164">
        <v>20</v>
      </c>
      <c r="J26" s="193">
        <v>21</v>
      </c>
      <c r="K26" s="157">
        <v>22</v>
      </c>
      <c r="L26" s="157"/>
      <c r="M26" s="167" t="s">
        <v>13</v>
      </c>
      <c r="N26" s="157" t="s">
        <v>14</v>
      </c>
      <c r="O26" s="194"/>
      <c r="P26" s="194"/>
      <c r="Q26" s="194"/>
      <c r="R26" s="194"/>
      <c r="S26" s="194"/>
      <c r="T26" s="194"/>
      <c r="U26" s="194"/>
    </row>
    <row r="27" spans="1:14" ht="8.25">
      <c r="A27" s="162"/>
      <c r="B27" s="166" t="s">
        <v>18</v>
      </c>
      <c r="C27" s="162"/>
      <c r="D27" s="166" t="s">
        <v>18</v>
      </c>
      <c r="E27" s="162"/>
      <c r="F27" s="166" t="s">
        <v>18</v>
      </c>
      <c r="G27" s="162"/>
      <c r="H27" s="166" t="s">
        <v>18</v>
      </c>
      <c r="I27" s="162"/>
      <c r="J27" s="166" t="s">
        <v>18</v>
      </c>
      <c r="K27" s="162"/>
      <c r="L27" s="157" t="s">
        <v>455</v>
      </c>
      <c r="M27" s="167" t="s">
        <v>93</v>
      </c>
      <c r="N27" s="157" t="s">
        <v>94</v>
      </c>
    </row>
    <row r="28" spans="1:14" ht="8.25">
      <c r="A28" s="162"/>
      <c r="B28" s="166" t="s">
        <v>19</v>
      </c>
      <c r="C28" s="162"/>
      <c r="D28" s="166" t="s">
        <v>19</v>
      </c>
      <c r="E28" s="162"/>
      <c r="F28" s="166" t="s">
        <v>19</v>
      </c>
      <c r="G28" s="162"/>
      <c r="H28" s="166" t="s">
        <v>19</v>
      </c>
      <c r="I28" s="162"/>
      <c r="J28" s="166" t="s">
        <v>19</v>
      </c>
      <c r="K28" s="162"/>
      <c r="L28" s="157" t="s">
        <v>27</v>
      </c>
      <c r="M28" s="167" t="s">
        <v>96</v>
      </c>
      <c r="N28" s="157" t="s">
        <v>29</v>
      </c>
    </row>
    <row r="29" spans="1:14" ht="8.25">
      <c r="A29" s="162"/>
      <c r="B29" s="170" t="s">
        <v>32</v>
      </c>
      <c r="C29" s="168" t="s">
        <v>33</v>
      </c>
      <c r="D29" s="170" t="s">
        <v>32</v>
      </c>
      <c r="E29" s="168" t="s">
        <v>33</v>
      </c>
      <c r="F29" s="170" t="s">
        <v>32</v>
      </c>
      <c r="G29" s="168" t="s">
        <v>33</v>
      </c>
      <c r="H29" s="170" t="s">
        <v>32</v>
      </c>
      <c r="I29" s="168" t="s">
        <v>33</v>
      </c>
      <c r="J29" s="170" t="s">
        <v>32</v>
      </c>
      <c r="K29" s="168" t="s">
        <v>33</v>
      </c>
      <c r="L29" s="168" t="s">
        <v>97</v>
      </c>
      <c r="M29" s="169" t="s">
        <v>98</v>
      </c>
      <c r="N29" s="168" t="s">
        <v>32</v>
      </c>
    </row>
    <row r="30" spans="1:14" ht="8.25">
      <c r="A30" s="195" t="s">
        <v>37</v>
      </c>
      <c r="B30" s="176"/>
      <c r="C30" s="148"/>
      <c r="D30" s="176"/>
      <c r="E30" s="148"/>
      <c r="F30" s="176"/>
      <c r="G30" s="148"/>
      <c r="H30" s="176"/>
      <c r="I30" s="148"/>
      <c r="J30" s="176"/>
      <c r="K30" s="148"/>
      <c r="L30" s="148"/>
      <c r="M30" s="148"/>
      <c r="N30" s="148"/>
    </row>
    <row r="31" spans="1:14" ht="8.25">
      <c r="A31" s="192" t="s">
        <v>39</v>
      </c>
      <c r="B31" s="142"/>
      <c r="C31" s="162"/>
      <c r="D31" s="142"/>
      <c r="E31" s="162"/>
      <c r="F31" s="142"/>
      <c r="G31" s="162"/>
      <c r="H31" s="142"/>
      <c r="I31" s="162"/>
      <c r="J31" s="142"/>
      <c r="K31" s="162"/>
      <c r="L31" s="162"/>
      <c r="M31" s="162"/>
      <c r="N31" s="162"/>
    </row>
    <row r="32" spans="1:14" ht="8.25">
      <c r="A32" s="192" t="s">
        <v>40</v>
      </c>
      <c r="B32" s="142"/>
      <c r="C32" s="162"/>
      <c r="D32" s="142"/>
      <c r="E32" s="162"/>
      <c r="F32" s="142"/>
      <c r="G32" s="162"/>
      <c r="H32" s="142"/>
      <c r="I32" s="162"/>
      <c r="J32" s="142"/>
      <c r="K32" s="162"/>
      <c r="L32" s="162"/>
      <c r="M32" s="162"/>
      <c r="N32" s="162"/>
    </row>
    <row r="33" spans="1:14" ht="8.25">
      <c r="A33" s="192" t="s">
        <v>44</v>
      </c>
      <c r="B33" s="142"/>
      <c r="C33" s="162"/>
      <c r="D33" s="142"/>
      <c r="E33" s="162"/>
      <c r="F33" s="142"/>
      <c r="G33" s="162"/>
      <c r="H33" s="142"/>
      <c r="I33" s="162"/>
      <c r="J33" s="142"/>
      <c r="K33" s="162"/>
      <c r="L33" s="162"/>
      <c r="M33" s="162"/>
      <c r="N33" s="162"/>
    </row>
    <row r="34" spans="1:14" ht="8.25">
      <c r="A34" s="192" t="s">
        <v>51</v>
      </c>
      <c r="B34" s="142"/>
      <c r="C34" s="162"/>
      <c r="D34" s="142"/>
      <c r="E34" s="162"/>
      <c r="F34" s="142"/>
      <c r="G34" s="162"/>
      <c r="H34" s="142"/>
      <c r="I34" s="162"/>
      <c r="J34" s="142"/>
      <c r="K34" s="162"/>
      <c r="L34" s="162"/>
      <c r="M34" s="162"/>
      <c r="N34" s="162"/>
    </row>
    <row r="35" spans="1:14" ht="8.25">
      <c r="A35" s="192" t="s">
        <v>57</v>
      </c>
      <c r="B35" s="142"/>
      <c r="C35" s="162"/>
      <c r="D35" s="142"/>
      <c r="E35" s="162"/>
      <c r="F35" s="142"/>
      <c r="G35" s="162"/>
      <c r="H35" s="142"/>
      <c r="I35" s="162"/>
      <c r="J35" s="142"/>
      <c r="K35" s="162"/>
      <c r="L35" s="162"/>
      <c r="M35" s="162"/>
      <c r="N35" s="162"/>
    </row>
    <row r="36" spans="1:14" ht="8.25">
      <c r="A36" s="192" t="s">
        <v>66</v>
      </c>
      <c r="B36" s="142"/>
      <c r="C36" s="162"/>
      <c r="D36" s="142"/>
      <c r="E36" s="162"/>
      <c r="F36" s="142"/>
      <c r="G36" s="162"/>
      <c r="H36" s="142"/>
      <c r="I36" s="162"/>
      <c r="J36" s="142"/>
      <c r="K36" s="162"/>
      <c r="L36" s="162"/>
      <c r="M36" s="162"/>
      <c r="N36" s="162"/>
    </row>
    <row r="37" spans="1:14" ht="8.25">
      <c r="A37" s="192" t="s">
        <v>67</v>
      </c>
      <c r="B37" s="142"/>
      <c r="C37" s="162"/>
      <c r="D37" s="142"/>
      <c r="E37" s="162"/>
      <c r="F37" s="142"/>
      <c r="G37" s="162"/>
      <c r="H37" s="142"/>
      <c r="I37" s="162"/>
      <c r="J37" s="142"/>
      <c r="K37" s="162"/>
      <c r="L37" s="162"/>
      <c r="M37" s="162"/>
      <c r="N37" s="162"/>
    </row>
    <row r="38" spans="1:14" ht="8.25">
      <c r="A38" s="192" t="s">
        <v>71</v>
      </c>
      <c r="B38" s="142"/>
      <c r="C38" s="162"/>
      <c r="D38" s="142"/>
      <c r="E38" s="162"/>
      <c r="F38" s="142"/>
      <c r="G38" s="162"/>
      <c r="H38" s="142"/>
      <c r="I38" s="162"/>
      <c r="J38" s="142"/>
      <c r="K38" s="162"/>
      <c r="L38" s="162"/>
      <c r="M38" s="162"/>
      <c r="N38" s="162"/>
    </row>
    <row r="39" spans="1:14" ht="8.25">
      <c r="A39" s="192" t="s">
        <v>74</v>
      </c>
      <c r="B39" s="142"/>
      <c r="C39" s="162"/>
      <c r="D39" s="142"/>
      <c r="E39" s="162"/>
      <c r="F39" s="142"/>
      <c r="G39" s="162"/>
      <c r="H39" s="142"/>
      <c r="I39" s="162"/>
      <c r="J39" s="142"/>
      <c r="K39" s="162"/>
      <c r="L39" s="162"/>
      <c r="M39" s="162"/>
      <c r="N39" s="162"/>
    </row>
    <row r="40" spans="1:14" ht="8.25">
      <c r="A40" s="196" t="s">
        <v>100</v>
      </c>
      <c r="B40" s="183"/>
      <c r="C40" s="184"/>
      <c r="D40" s="183"/>
      <c r="E40" s="184"/>
      <c r="F40" s="183"/>
      <c r="G40" s="184"/>
      <c r="H40" s="183"/>
      <c r="I40" s="184"/>
      <c r="J40" s="183"/>
      <c r="K40" s="184"/>
      <c r="L40" s="184"/>
      <c r="M40" s="184"/>
      <c r="N40" s="184"/>
    </row>
    <row r="41" spans="1:14" ht="8.25">
      <c r="A41" s="196" t="s">
        <v>79</v>
      </c>
      <c r="B41" s="183"/>
      <c r="C41" s="184"/>
      <c r="D41" s="183"/>
      <c r="E41" s="184"/>
      <c r="F41" s="183"/>
      <c r="G41" s="184"/>
      <c r="H41" s="183"/>
      <c r="I41" s="184"/>
      <c r="J41" s="183"/>
      <c r="K41" s="184"/>
      <c r="L41" s="184"/>
      <c r="M41" s="184"/>
      <c r="N41" s="184"/>
    </row>
    <row r="42" spans="1:13" ht="8.25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</row>
    <row r="43" spans="1:13" ht="8.25">
      <c r="A43" s="148"/>
      <c r="B43" s="155" t="s">
        <v>102</v>
      </c>
      <c r="C43" s="197"/>
      <c r="D43" s="154"/>
      <c r="E43" s="155" t="s">
        <v>103</v>
      </c>
      <c r="F43" s="197"/>
      <c r="G43" s="154"/>
      <c r="H43" s="198"/>
      <c r="I43" s="178"/>
      <c r="J43" s="163">
        <v>34</v>
      </c>
      <c r="K43" s="199" t="s">
        <v>104</v>
      </c>
      <c r="L43" s="154"/>
      <c r="M43" s="142"/>
    </row>
    <row r="44" spans="1:13" ht="8.25">
      <c r="A44" s="162"/>
      <c r="B44" s="160" t="s">
        <v>105</v>
      </c>
      <c r="C44" s="200"/>
      <c r="D44" s="161"/>
      <c r="E44" s="160" t="s">
        <v>106</v>
      </c>
      <c r="F44" s="200"/>
      <c r="G44" s="161"/>
      <c r="H44" s="160" t="s">
        <v>107</v>
      </c>
      <c r="I44" s="161"/>
      <c r="J44" s="166" t="s">
        <v>108</v>
      </c>
      <c r="K44" s="201" t="s">
        <v>109</v>
      </c>
      <c r="L44" s="202"/>
      <c r="M44" s="142"/>
    </row>
    <row r="45" spans="1:15" ht="8.25">
      <c r="A45" s="162"/>
      <c r="B45" s="165">
        <v>26</v>
      </c>
      <c r="C45" s="164">
        <v>27</v>
      </c>
      <c r="D45" s="165">
        <v>28</v>
      </c>
      <c r="E45" s="164">
        <v>29</v>
      </c>
      <c r="F45" s="164">
        <v>30</v>
      </c>
      <c r="G45" s="164">
        <v>31</v>
      </c>
      <c r="H45" s="165">
        <v>32</v>
      </c>
      <c r="I45" s="164">
        <v>33</v>
      </c>
      <c r="J45" s="166" t="s">
        <v>110</v>
      </c>
      <c r="K45" s="164">
        <v>35</v>
      </c>
      <c r="L45" s="175">
        <v>36</v>
      </c>
      <c r="M45" s="203"/>
      <c r="N45" s="194"/>
      <c r="O45" s="194"/>
    </row>
    <row r="46" spans="1:13" ht="8.25">
      <c r="A46" s="162"/>
      <c r="B46" s="166" t="s">
        <v>18</v>
      </c>
      <c r="C46" s="162"/>
      <c r="D46" s="158"/>
      <c r="E46" s="157" t="s">
        <v>18</v>
      </c>
      <c r="F46" s="162"/>
      <c r="G46" s="162"/>
      <c r="H46" s="158"/>
      <c r="I46" s="162"/>
      <c r="J46" s="166" t="s">
        <v>111</v>
      </c>
      <c r="K46" s="162"/>
      <c r="L46" s="167" t="s">
        <v>20</v>
      </c>
      <c r="M46" s="142"/>
    </row>
    <row r="47" spans="1:13" ht="8.25">
      <c r="A47" s="162"/>
      <c r="B47" s="166" t="s">
        <v>19</v>
      </c>
      <c r="C47" s="162"/>
      <c r="D47" s="158"/>
      <c r="E47" s="157" t="s">
        <v>19</v>
      </c>
      <c r="F47" s="162"/>
      <c r="G47" s="162"/>
      <c r="H47" s="158"/>
      <c r="I47" s="157" t="s">
        <v>20</v>
      </c>
      <c r="J47" s="166" t="s">
        <v>112</v>
      </c>
      <c r="K47" s="157" t="s">
        <v>55</v>
      </c>
      <c r="L47" s="167" t="s">
        <v>113</v>
      </c>
      <c r="M47" s="142"/>
    </row>
    <row r="48" spans="1:13" ht="8.25">
      <c r="A48" s="162"/>
      <c r="B48" s="170" t="s">
        <v>32</v>
      </c>
      <c r="C48" s="168" t="s">
        <v>33</v>
      </c>
      <c r="D48" s="170" t="s">
        <v>26</v>
      </c>
      <c r="E48" s="168" t="s">
        <v>32</v>
      </c>
      <c r="F48" s="168" t="s">
        <v>33</v>
      </c>
      <c r="G48" s="168" t="s">
        <v>26</v>
      </c>
      <c r="H48" s="170" t="s">
        <v>20</v>
      </c>
      <c r="I48" s="168" t="s">
        <v>28</v>
      </c>
      <c r="J48" s="170" t="s">
        <v>114</v>
      </c>
      <c r="K48" s="168" t="s">
        <v>98</v>
      </c>
      <c r="L48" s="169" t="s">
        <v>98</v>
      </c>
      <c r="M48" s="142"/>
    </row>
    <row r="49" spans="1:13" ht="8.25">
      <c r="A49" s="195" t="s">
        <v>37</v>
      </c>
      <c r="B49" s="165" t="s">
        <v>38</v>
      </c>
      <c r="C49" s="164" t="s">
        <v>38</v>
      </c>
      <c r="D49" s="165" t="s">
        <v>38</v>
      </c>
      <c r="E49" s="164" t="s">
        <v>38</v>
      </c>
      <c r="F49" s="165" t="s">
        <v>38</v>
      </c>
      <c r="G49" s="164" t="s">
        <v>38</v>
      </c>
      <c r="H49" s="176"/>
      <c r="I49" s="148"/>
      <c r="J49" s="165" t="s">
        <v>38</v>
      </c>
      <c r="K49" s="148"/>
      <c r="L49" s="148"/>
      <c r="M49" s="142"/>
    </row>
    <row r="50" spans="1:13" ht="8.25">
      <c r="A50" s="192" t="s">
        <v>39</v>
      </c>
      <c r="B50" s="142"/>
      <c r="C50" s="162"/>
      <c r="D50" s="142"/>
      <c r="E50" s="162"/>
      <c r="F50" s="142"/>
      <c r="G50" s="162"/>
      <c r="H50" s="142"/>
      <c r="I50" s="162"/>
      <c r="J50" s="142"/>
      <c r="K50" s="162"/>
      <c r="L50" s="162"/>
      <c r="M50" s="142"/>
    </row>
    <row r="51" spans="1:13" ht="8.25">
      <c r="A51" s="192" t="s">
        <v>40</v>
      </c>
      <c r="B51" s="142"/>
      <c r="C51" s="162"/>
      <c r="D51" s="142"/>
      <c r="E51" s="162"/>
      <c r="F51" s="142"/>
      <c r="G51" s="162"/>
      <c r="H51" s="142"/>
      <c r="I51" s="162"/>
      <c r="J51" s="142"/>
      <c r="K51" s="162"/>
      <c r="L51" s="162"/>
      <c r="M51" s="142"/>
    </row>
    <row r="52" spans="1:13" ht="8.25">
      <c r="A52" s="192" t="s">
        <v>44</v>
      </c>
      <c r="B52" s="142"/>
      <c r="C52" s="162"/>
      <c r="D52" s="142"/>
      <c r="E52" s="162"/>
      <c r="F52" s="142"/>
      <c r="G52" s="162"/>
      <c r="H52" s="142"/>
      <c r="I52" s="162"/>
      <c r="J52" s="142"/>
      <c r="K52" s="162"/>
      <c r="L52" s="162"/>
      <c r="M52" s="142"/>
    </row>
    <row r="53" spans="1:13" ht="8.25">
      <c r="A53" s="192" t="s">
        <v>51</v>
      </c>
      <c r="B53" s="142"/>
      <c r="C53" s="162"/>
      <c r="D53" s="142"/>
      <c r="E53" s="162"/>
      <c r="F53" s="142"/>
      <c r="G53" s="162"/>
      <c r="H53" s="142"/>
      <c r="I53" s="162"/>
      <c r="J53" s="142"/>
      <c r="K53" s="162"/>
      <c r="L53" s="162"/>
      <c r="M53" s="142"/>
    </row>
    <row r="54" spans="1:13" ht="8.25">
      <c r="A54" s="192" t="s">
        <v>57</v>
      </c>
      <c r="B54" s="142"/>
      <c r="C54" s="162"/>
      <c r="D54" s="142"/>
      <c r="E54" s="162"/>
      <c r="F54" s="142"/>
      <c r="G54" s="162"/>
      <c r="H54" s="142"/>
      <c r="I54" s="162"/>
      <c r="J54" s="142"/>
      <c r="K54" s="162"/>
      <c r="L54" s="162"/>
      <c r="M54" s="142"/>
    </row>
    <row r="55" spans="1:13" ht="8.25">
      <c r="A55" s="192" t="s">
        <v>66</v>
      </c>
      <c r="B55" s="142"/>
      <c r="C55" s="162"/>
      <c r="D55" s="142"/>
      <c r="E55" s="162"/>
      <c r="F55" s="142"/>
      <c r="G55" s="162"/>
      <c r="H55" s="142"/>
      <c r="I55" s="162"/>
      <c r="J55" s="142"/>
      <c r="K55" s="162"/>
      <c r="L55" s="162"/>
      <c r="M55" s="142"/>
    </row>
    <row r="56" spans="1:13" ht="8.25">
      <c r="A56" s="192" t="s">
        <v>67</v>
      </c>
      <c r="B56" s="142"/>
      <c r="C56" s="162"/>
      <c r="D56" s="142"/>
      <c r="E56" s="162"/>
      <c r="F56" s="142"/>
      <c r="G56" s="162"/>
      <c r="H56" s="142"/>
      <c r="I56" s="162"/>
      <c r="J56" s="142"/>
      <c r="K56" s="162"/>
      <c r="L56" s="162"/>
      <c r="M56" s="142"/>
    </row>
    <row r="57" spans="1:13" ht="8.25">
      <c r="A57" s="192" t="s">
        <v>71</v>
      </c>
      <c r="B57" s="142"/>
      <c r="C57" s="162"/>
      <c r="D57" s="142"/>
      <c r="E57" s="162"/>
      <c r="F57" s="142"/>
      <c r="G57" s="162"/>
      <c r="H57" s="142"/>
      <c r="I57" s="162"/>
      <c r="J57" s="142"/>
      <c r="K57" s="162"/>
      <c r="L57" s="162"/>
      <c r="M57" s="142"/>
    </row>
    <row r="58" spans="1:13" ht="8.25">
      <c r="A58" s="192" t="s">
        <v>74</v>
      </c>
      <c r="B58" s="142"/>
      <c r="C58" s="162"/>
      <c r="D58" s="142"/>
      <c r="E58" s="162"/>
      <c r="F58" s="142"/>
      <c r="G58" s="162"/>
      <c r="H58" s="142"/>
      <c r="I58" s="162"/>
      <c r="J58" s="142"/>
      <c r="K58" s="162"/>
      <c r="L58" s="162"/>
      <c r="M58" s="142"/>
    </row>
    <row r="59" spans="1:13" ht="8.25">
      <c r="A59" s="196" t="s">
        <v>100</v>
      </c>
      <c r="B59" s="183"/>
      <c r="C59" s="184"/>
      <c r="D59" s="183"/>
      <c r="E59" s="184"/>
      <c r="F59" s="183"/>
      <c r="G59" s="184"/>
      <c r="H59" s="183"/>
      <c r="I59" s="184"/>
      <c r="J59" s="183"/>
      <c r="K59" s="184"/>
      <c r="L59" s="184"/>
      <c r="M59" s="142"/>
    </row>
    <row r="60" spans="1:13" ht="8.25">
      <c r="A60" s="196" t="s">
        <v>79</v>
      </c>
      <c r="B60" s="150" t="s">
        <v>38</v>
      </c>
      <c r="C60" s="151" t="s">
        <v>38</v>
      </c>
      <c r="D60" s="204" t="s">
        <v>38</v>
      </c>
      <c r="E60" s="151" t="s">
        <v>38</v>
      </c>
      <c r="F60" s="204" t="s">
        <v>38</v>
      </c>
      <c r="G60" s="151" t="s">
        <v>38</v>
      </c>
      <c r="H60" s="205"/>
      <c r="I60" s="206"/>
      <c r="J60" s="204" t="s">
        <v>38</v>
      </c>
      <c r="K60" s="206"/>
      <c r="L60" s="206"/>
      <c r="M60" s="142"/>
    </row>
  </sheetData>
  <printOptions/>
  <pageMargins left="1" right="1" top="1.2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1" width="11.4453125" style="10" customWidth="1"/>
    <col min="2" max="9" width="9.6640625" style="10" customWidth="1"/>
    <col min="10" max="16384" width="7.10546875" style="10" customWidth="1"/>
  </cols>
  <sheetData>
    <row r="1" spans="1:9" ht="15.75">
      <c r="A1" s="17"/>
      <c r="B1" s="63" t="s">
        <v>15</v>
      </c>
      <c r="C1" s="54"/>
      <c r="D1" s="54"/>
      <c r="E1" s="54"/>
      <c r="F1" s="56"/>
      <c r="G1" s="53"/>
      <c r="H1" s="53"/>
      <c r="I1" s="53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55" t="s">
        <v>24</v>
      </c>
      <c r="C3" s="53"/>
      <c r="D3" s="53"/>
      <c r="E3" s="53"/>
      <c r="F3" s="53"/>
      <c r="G3" s="53"/>
      <c r="H3" s="53"/>
      <c r="I3" s="53"/>
    </row>
    <row r="4" spans="1:9" ht="15">
      <c r="A4" s="17"/>
      <c r="B4" s="53"/>
      <c r="C4" s="53"/>
      <c r="D4" s="53"/>
      <c r="E4" s="53"/>
      <c r="F4" s="53"/>
      <c r="G4" s="53"/>
      <c r="H4" s="53"/>
      <c r="I4" s="53"/>
    </row>
    <row r="5" spans="1:9" ht="15">
      <c r="A5" s="17"/>
      <c r="B5" s="55" t="s">
        <v>177</v>
      </c>
      <c r="C5" s="53"/>
      <c r="D5" s="53"/>
      <c r="E5" s="53"/>
      <c r="F5" s="53"/>
      <c r="G5" s="53"/>
      <c r="H5" s="53"/>
      <c r="I5" s="53"/>
    </row>
    <row r="6" spans="1:9" ht="15">
      <c r="A6" s="17"/>
      <c r="B6" s="17"/>
      <c r="C6" s="17"/>
      <c r="D6" s="17"/>
      <c r="E6" s="21" t="s">
        <v>178</v>
      </c>
      <c r="F6" s="17"/>
      <c r="G6" s="17"/>
      <c r="H6" s="17"/>
      <c r="I6" s="17"/>
    </row>
    <row r="7" spans="1:9" ht="15">
      <c r="A7" s="17"/>
      <c r="B7" s="17"/>
      <c r="C7" s="17"/>
      <c r="D7" s="17"/>
      <c r="E7" s="17"/>
      <c r="F7" s="17"/>
      <c r="G7" s="17"/>
      <c r="H7" s="17"/>
      <c r="I7" s="17"/>
    </row>
    <row r="8" spans="1:9" ht="15">
      <c r="A8" s="17"/>
      <c r="B8" s="21" t="s">
        <v>45</v>
      </c>
      <c r="C8" s="64" t="s">
        <v>176</v>
      </c>
      <c r="D8" s="64" t="s">
        <v>176</v>
      </c>
      <c r="E8" s="21" t="s">
        <v>179</v>
      </c>
      <c r="F8" s="17"/>
      <c r="G8" s="17"/>
      <c r="H8" s="64" t="s">
        <v>176</v>
      </c>
      <c r="I8" s="64" t="s">
        <v>176</v>
      </c>
    </row>
    <row r="9" spans="1:9" ht="15">
      <c r="A9" s="17"/>
      <c r="B9" s="21" t="s">
        <v>180</v>
      </c>
      <c r="C9" s="57" t="s">
        <v>181</v>
      </c>
      <c r="D9" s="57" t="s">
        <v>182</v>
      </c>
      <c r="E9" s="57" t="s">
        <v>183</v>
      </c>
      <c r="F9" s="57" t="s">
        <v>184</v>
      </c>
      <c r="G9" s="57" t="s">
        <v>185</v>
      </c>
      <c r="H9" s="57" t="s">
        <v>186</v>
      </c>
      <c r="I9" s="57" t="s">
        <v>187</v>
      </c>
    </row>
    <row r="10" spans="1:9" ht="15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5">
      <c r="A11" s="17"/>
      <c r="B11" s="57">
        <f aca="true" t="shared" si="0" ref="B11:B16">+B12-1</f>
        <v>1993</v>
      </c>
      <c r="C11" s="57" t="s">
        <v>188</v>
      </c>
      <c r="D11" s="57" t="s">
        <v>189</v>
      </c>
      <c r="E11" s="57" t="s">
        <v>190</v>
      </c>
      <c r="F11" s="57" t="s">
        <v>191</v>
      </c>
      <c r="G11" s="57" t="s">
        <v>192</v>
      </c>
      <c r="H11" s="57" t="s">
        <v>193</v>
      </c>
      <c r="I11" s="57" t="s">
        <v>194</v>
      </c>
    </row>
    <row r="12" spans="1:9" ht="15">
      <c r="A12" s="17"/>
      <c r="B12" s="57">
        <f t="shared" si="0"/>
        <v>1994</v>
      </c>
      <c r="C12" s="57" t="s">
        <v>195</v>
      </c>
      <c r="D12" s="57" t="s">
        <v>196</v>
      </c>
      <c r="E12" s="57" t="s">
        <v>197</v>
      </c>
      <c r="F12" s="57" t="s">
        <v>198</v>
      </c>
      <c r="G12" s="57" t="s">
        <v>199</v>
      </c>
      <c r="H12" s="57" t="s">
        <v>200</v>
      </c>
      <c r="I12" s="17"/>
    </row>
    <row r="13" spans="1:9" ht="15">
      <c r="A13" s="17"/>
      <c r="B13" s="57">
        <f t="shared" si="0"/>
        <v>1995</v>
      </c>
      <c r="C13" s="57" t="s">
        <v>201</v>
      </c>
      <c r="D13" s="57" t="s">
        <v>202</v>
      </c>
      <c r="E13" s="57" t="s">
        <v>203</v>
      </c>
      <c r="F13" s="57" t="s">
        <v>204</v>
      </c>
      <c r="G13" s="57" t="s">
        <v>205</v>
      </c>
      <c r="H13" s="17"/>
      <c r="I13" s="17"/>
    </row>
    <row r="14" spans="1:9" ht="15">
      <c r="A14" s="17"/>
      <c r="B14" s="57">
        <f t="shared" si="0"/>
        <v>1996</v>
      </c>
      <c r="C14" s="57" t="s">
        <v>206</v>
      </c>
      <c r="D14" s="57" t="s">
        <v>207</v>
      </c>
      <c r="E14" s="57" t="s">
        <v>208</v>
      </c>
      <c r="F14" s="57" t="s">
        <v>209</v>
      </c>
      <c r="G14" s="17"/>
      <c r="H14" s="17"/>
      <c r="I14" s="17"/>
    </row>
    <row r="15" spans="1:9" ht="15">
      <c r="A15" s="17"/>
      <c r="B15" s="57">
        <f t="shared" si="0"/>
        <v>1997</v>
      </c>
      <c r="C15" s="57" t="s">
        <v>210</v>
      </c>
      <c r="D15" s="57" t="s">
        <v>211</v>
      </c>
      <c r="E15" s="57" t="s">
        <v>212</v>
      </c>
      <c r="F15" s="17"/>
      <c r="G15" s="17"/>
      <c r="H15" s="17"/>
      <c r="I15" s="17"/>
    </row>
    <row r="16" spans="1:9" ht="15">
      <c r="A16" s="17"/>
      <c r="B16" s="57">
        <f t="shared" si="0"/>
        <v>1998</v>
      </c>
      <c r="C16" s="57" t="s">
        <v>213</v>
      </c>
      <c r="D16" s="57" t="s">
        <v>214</v>
      </c>
      <c r="E16" s="17"/>
      <c r="F16" s="17"/>
      <c r="G16" s="17"/>
      <c r="H16" s="17"/>
      <c r="I16" s="17"/>
    </row>
    <row r="17" spans="1:9" ht="15">
      <c r="A17" s="17"/>
      <c r="B17" s="57">
        <v>1999</v>
      </c>
      <c r="C17" s="57" t="s">
        <v>215</v>
      </c>
      <c r="D17" s="17"/>
      <c r="E17" s="17"/>
      <c r="F17" s="17"/>
      <c r="G17" s="17"/>
      <c r="H17" s="17"/>
      <c r="I17" s="17"/>
    </row>
    <row r="18" spans="1:9" ht="1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5">
      <c r="A19" s="17"/>
      <c r="B19" s="21" t="s">
        <v>216</v>
      </c>
      <c r="C19" s="17"/>
      <c r="D19" s="17"/>
      <c r="E19" s="17"/>
      <c r="F19" s="17"/>
      <c r="G19" s="17"/>
      <c r="H19" s="64" t="s">
        <v>176</v>
      </c>
      <c r="I19" s="64" t="s">
        <v>176</v>
      </c>
    </row>
    <row r="20" spans="1:9" ht="15">
      <c r="A20" s="17"/>
      <c r="B20" s="21" t="s">
        <v>217</v>
      </c>
      <c r="C20" s="57" t="s">
        <v>218</v>
      </c>
      <c r="D20" s="57" t="s">
        <v>219</v>
      </c>
      <c r="E20" s="57" t="s">
        <v>220</v>
      </c>
      <c r="F20" s="57" t="s">
        <v>221</v>
      </c>
      <c r="G20" s="57" t="s">
        <v>222</v>
      </c>
      <c r="H20" s="57" t="s">
        <v>223</v>
      </c>
      <c r="I20" s="57" t="s">
        <v>224</v>
      </c>
    </row>
    <row r="21" spans="1:9" ht="15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17"/>
      <c r="B22" s="57">
        <f aca="true" t="shared" si="1" ref="B22:B27">+B23-1</f>
        <v>1993</v>
      </c>
      <c r="C22" s="57" t="s">
        <v>225</v>
      </c>
      <c r="D22" s="57" t="s">
        <v>226</v>
      </c>
      <c r="E22" s="57" t="s">
        <v>227</v>
      </c>
      <c r="F22" s="57" t="s">
        <v>228</v>
      </c>
      <c r="G22" s="57" t="s">
        <v>229</v>
      </c>
      <c r="H22" s="57" t="s">
        <v>229</v>
      </c>
      <c r="I22" s="17"/>
    </row>
    <row r="23" spans="1:9" ht="15">
      <c r="A23" s="17"/>
      <c r="B23" s="57">
        <f t="shared" si="1"/>
        <v>1994</v>
      </c>
      <c r="C23" s="57" t="s">
        <v>230</v>
      </c>
      <c r="D23" s="55" t="s">
        <v>231</v>
      </c>
      <c r="E23" s="55" t="s">
        <v>232</v>
      </c>
      <c r="F23" s="55" t="s">
        <v>233</v>
      </c>
      <c r="G23" s="55" t="s">
        <v>229</v>
      </c>
      <c r="H23" s="17"/>
      <c r="I23" s="17"/>
    </row>
    <row r="24" spans="1:9" ht="15">
      <c r="A24" s="17"/>
      <c r="B24" s="57">
        <f t="shared" si="1"/>
        <v>1995</v>
      </c>
      <c r="C24" s="57" t="s">
        <v>234</v>
      </c>
      <c r="D24" s="57" t="s">
        <v>235</v>
      </c>
      <c r="E24" s="57" t="s">
        <v>227</v>
      </c>
      <c r="F24" s="57" t="s">
        <v>236</v>
      </c>
      <c r="G24" s="17"/>
      <c r="H24" s="17"/>
      <c r="I24" s="17"/>
    </row>
    <row r="25" spans="1:9" ht="15">
      <c r="A25" s="17"/>
      <c r="B25" s="57">
        <f t="shared" si="1"/>
        <v>1996</v>
      </c>
      <c r="C25" s="55" t="s">
        <v>237</v>
      </c>
      <c r="D25" s="55" t="s">
        <v>238</v>
      </c>
      <c r="E25" s="55" t="s">
        <v>239</v>
      </c>
      <c r="F25" s="17"/>
      <c r="G25" s="17"/>
      <c r="H25" s="17"/>
      <c r="I25" s="17"/>
    </row>
    <row r="26" spans="1:9" ht="15">
      <c r="A26" s="17"/>
      <c r="B26" s="57">
        <f t="shared" si="1"/>
        <v>1997</v>
      </c>
      <c r="C26" s="55" t="s">
        <v>237</v>
      </c>
      <c r="D26" s="57" t="s">
        <v>226</v>
      </c>
      <c r="E26" s="53"/>
      <c r="F26" s="17"/>
      <c r="G26" s="17"/>
      <c r="H26" s="17"/>
      <c r="I26" s="17"/>
    </row>
    <row r="27" spans="1:9" ht="15">
      <c r="A27" s="17"/>
      <c r="B27" s="57">
        <f t="shared" si="1"/>
        <v>1998</v>
      </c>
      <c r="C27" s="55" t="s">
        <v>240</v>
      </c>
      <c r="D27" s="17"/>
      <c r="E27" s="17"/>
      <c r="F27" s="17"/>
      <c r="G27" s="17"/>
      <c r="H27" s="17"/>
      <c r="I27" s="17"/>
    </row>
    <row r="28" spans="1:9" ht="15">
      <c r="A28" s="17"/>
      <c r="B28" s="57">
        <v>1999</v>
      </c>
      <c r="C28" s="17"/>
      <c r="D28" s="17"/>
      <c r="E28" s="17"/>
      <c r="F28" s="17"/>
      <c r="G28" s="17"/>
      <c r="H28" s="17"/>
      <c r="I28" s="17"/>
    </row>
    <row r="29" spans="1:9" ht="15">
      <c r="A29" s="17"/>
      <c r="B29" s="21"/>
      <c r="C29" s="17"/>
      <c r="D29" s="17"/>
      <c r="E29" s="17"/>
      <c r="F29" s="17"/>
      <c r="G29" s="17"/>
      <c r="H29" s="17"/>
      <c r="I29" s="17"/>
    </row>
    <row r="30" spans="1:9" ht="15">
      <c r="A30" s="17"/>
      <c r="B30" s="65" t="s">
        <v>424</v>
      </c>
      <c r="C30" s="57" t="s">
        <v>241</v>
      </c>
      <c r="D30" s="57" t="s">
        <v>242</v>
      </c>
      <c r="E30" s="57" t="s">
        <v>227</v>
      </c>
      <c r="F30" s="57" t="s">
        <v>233</v>
      </c>
      <c r="G30" s="57" t="s">
        <v>229</v>
      </c>
      <c r="H30" s="57" t="s">
        <v>229</v>
      </c>
      <c r="I30" s="17"/>
    </row>
    <row r="31" spans="1:9" ht="15">
      <c r="A31" s="17"/>
      <c r="B31" s="21"/>
      <c r="C31" s="17"/>
      <c r="D31" s="17"/>
      <c r="E31" s="17"/>
      <c r="F31" s="17"/>
      <c r="G31" s="17"/>
      <c r="H31" s="17"/>
      <c r="I31" s="17"/>
    </row>
    <row r="32" spans="1:9" ht="15">
      <c r="A32" s="17"/>
      <c r="B32" s="65" t="s">
        <v>425</v>
      </c>
      <c r="C32" s="57" t="s">
        <v>241</v>
      </c>
      <c r="D32" s="57" t="s">
        <v>242</v>
      </c>
      <c r="E32" s="57" t="s">
        <v>227</v>
      </c>
      <c r="F32" s="57" t="s">
        <v>233</v>
      </c>
      <c r="G32" s="57" t="s">
        <v>229</v>
      </c>
      <c r="H32" s="57" t="s">
        <v>229</v>
      </c>
      <c r="I32" s="57" t="s">
        <v>245</v>
      </c>
    </row>
    <row r="33" spans="1:9" ht="15">
      <c r="A33" s="17"/>
      <c r="B33" s="21"/>
      <c r="C33" s="17"/>
      <c r="D33" s="17"/>
      <c r="E33" s="17"/>
      <c r="F33" s="17"/>
      <c r="G33" s="17"/>
      <c r="H33" s="17"/>
      <c r="I33" s="17"/>
    </row>
    <row r="34" spans="1:9" ht="15">
      <c r="A34" s="17"/>
      <c r="B34" s="65" t="s">
        <v>426</v>
      </c>
      <c r="C34" s="57" t="s">
        <v>246</v>
      </c>
      <c r="D34" s="57" t="s">
        <v>247</v>
      </c>
      <c r="E34" s="57" t="s">
        <v>248</v>
      </c>
      <c r="F34" s="57" t="s">
        <v>249</v>
      </c>
      <c r="G34" s="57" t="s">
        <v>250</v>
      </c>
      <c r="H34" s="57" t="s">
        <v>229</v>
      </c>
      <c r="I34" s="57" t="s">
        <v>245</v>
      </c>
    </row>
    <row r="35" spans="1:9" ht="1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5">
      <c r="A36" s="17"/>
      <c r="B36" s="17"/>
      <c r="C36" s="113">
        <v>1</v>
      </c>
      <c r="E36" s="17"/>
      <c r="F36" s="17"/>
      <c r="G36" s="17"/>
      <c r="H36" s="17"/>
      <c r="I36" s="17"/>
    </row>
    <row r="37" spans="1:9" ht="15">
      <c r="A37" s="21" t="s">
        <v>275</v>
      </c>
      <c r="C37" s="17"/>
      <c r="D37" s="17"/>
      <c r="E37" s="17"/>
      <c r="F37" s="17"/>
      <c r="G37" s="17"/>
      <c r="H37" s="17"/>
      <c r="I37" s="17"/>
    </row>
    <row r="38" spans="1:9" ht="15">
      <c r="A38" s="17"/>
      <c r="B38" s="17"/>
      <c r="C38" s="57" t="s">
        <v>457</v>
      </c>
      <c r="E38" s="17"/>
      <c r="F38" s="17"/>
      <c r="G38" s="17"/>
      <c r="H38" s="17"/>
      <c r="I38" s="17"/>
    </row>
    <row r="39" spans="1:9" ht="15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15">
      <c r="A40" s="17"/>
      <c r="B40" s="111" t="s">
        <v>456</v>
      </c>
      <c r="C40" s="57" t="s">
        <v>291</v>
      </c>
      <c r="D40" s="57" t="s">
        <v>292</v>
      </c>
      <c r="E40" s="57" t="s">
        <v>293</v>
      </c>
      <c r="F40" s="57" t="s">
        <v>294</v>
      </c>
      <c r="G40" s="57" t="s">
        <v>295</v>
      </c>
      <c r="H40" s="57" t="s">
        <v>296</v>
      </c>
      <c r="I40" s="57" t="s">
        <v>297</v>
      </c>
    </row>
  </sheetData>
  <printOptions/>
  <pageMargins left="1" right="1" top="1.2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="75" zoomScaleNormal="75" workbookViewId="0" topLeftCell="A1">
      <selection activeCell="A1" sqref="A1:H20"/>
    </sheetView>
  </sheetViews>
  <sheetFormatPr defaultColWidth="8.88671875" defaultRowHeight="15.75"/>
  <cols>
    <col min="1" max="8" width="9.77734375" style="10" customWidth="1"/>
    <col min="9" max="16384" width="7.10546875" style="10" customWidth="1"/>
  </cols>
  <sheetData>
    <row r="1" spans="1:8" ht="15">
      <c r="A1" s="52" t="s">
        <v>15</v>
      </c>
      <c r="B1" s="53"/>
      <c r="C1" s="53"/>
      <c r="D1" s="53"/>
      <c r="E1" s="53"/>
      <c r="F1" s="53"/>
      <c r="G1" s="53"/>
      <c r="H1" s="53"/>
    </row>
    <row r="2" spans="1:8" ht="15.75">
      <c r="A2" s="17"/>
      <c r="B2" s="54"/>
      <c r="C2" s="54"/>
      <c r="D2" s="54"/>
      <c r="E2" s="53"/>
      <c r="F2" s="53"/>
      <c r="G2" s="53"/>
      <c r="H2" s="53"/>
    </row>
    <row r="3" spans="1:8" ht="15">
      <c r="A3" s="55" t="s">
        <v>24</v>
      </c>
      <c r="B3" s="56"/>
      <c r="C3" s="56"/>
      <c r="D3" s="56"/>
      <c r="E3" s="53"/>
      <c r="F3" s="53"/>
      <c r="G3" s="53"/>
      <c r="H3" s="53"/>
    </row>
    <row r="4" spans="1:8" ht="15">
      <c r="A4" s="55" t="s">
        <v>128</v>
      </c>
      <c r="B4" s="56"/>
      <c r="C4" s="56"/>
      <c r="D4" s="56"/>
      <c r="E4" s="53"/>
      <c r="F4" s="53"/>
      <c r="G4" s="53"/>
      <c r="H4" s="53"/>
    </row>
    <row r="5" spans="1:8" ht="15">
      <c r="A5" s="53"/>
      <c r="B5" s="53"/>
      <c r="C5" s="53"/>
      <c r="D5" s="53"/>
      <c r="E5" s="53"/>
      <c r="F5" s="53"/>
      <c r="G5" s="53"/>
      <c r="H5" s="53"/>
    </row>
    <row r="6" spans="1:8" ht="15">
      <c r="A6" s="17"/>
      <c r="B6" s="17"/>
      <c r="C6" s="57" t="s">
        <v>131</v>
      </c>
      <c r="D6" s="17"/>
      <c r="E6" s="17"/>
      <c r="F6" s="17"/>
      <c r="G6" s="57" t="s">
        <v>132</v>
      </c>
      <c r="H6" s="17"/>
    </row>
    <row r="7" spans="1:8" ht="15">
      <c r="A7" s="57" t="s">
        <v>45</v>
      </c>
      <c r="B7" s="21" t="s">
        <v>134</v>
      </c>
      <c r="C7" s="57" t="s">
        <v>20</v>
      </c>
      <c r="D7" s="57" t="s">
        <v>131</v>
      </c>
      <c r="E7" s="57" t="s">
        <v>133</v>
      </c>
      <c r="F7" s="17"/>
      <c r="G7" s="57" t="s">
        <v>31</v>
      </c>
      <c r="H7" s="57" t="s">
        <v>49</v>
      </c>
    </row>
    <row r="8" spans="1:8" ht="15">
      <c r="A8" s="58" t="s">
        <v>52</v>
      </c>
      <c r="B8" s="59" t="s">
        <v>135</v>
      </c>
      <c r="C8" s="58" t="s">
        <v>46</v>
      </c>
      <c r="D8" s="58" t="s">
        <v>55</v>
      </c>
      <c r="E8" s="58" t="s">
        <v>54</v>
      </c>
      <c r="F8" s="58" t="s">
        <v>133</v>
      </c>
      <c r="G8" s="58" t="s">
        <v>55</v>
      </c>
      <c r="H8" s="58" t="s">
        <v>55</v>
      </c>
    </row>
    <row r="9" spans="1:8" ht="15">
      <c r="A9" s="57" t="s">
        <v>58</v>
      </c>
      <c r="B9" s="57" t="s">
        <v>59</v>
      </c>
      <c r="C9" s="57" t="s">
        <v>60</v>
      </c>
      <c r="D9" s="57" t="s">
        <v>61</v>
      </c>
      <c r="E9" s="57" t="s">
        <v>62</v>
      </c>
      <c r="F9" s="57" t="s">
        <v>63</v>
      </c>
      <c r="G9" s="57" t="s">
        <v>64</v>
      </c>
      <c r="H9" s="57" t="s">
        <v>65</v>
      </c>
    </row>
    <row r="10" spans="4:8" ht="12.75">
      <c r="D10" s="136" t="s">
        <v>458</v>
      </c>
      <c r="E10" s="136" t="s">
        <v>459</v>
      </c>
      <c r="F10" s="136" t="s">
        <v>460</v>
      </c>
      <c r="G10" s="136" t="s">
        <v>459</v>
      </c>
      <c r="H10" s="136" t="s">
        <v>461</v>
      </c>
    </row>
    <row r="11" spans="1:8" ht="15">
      <c r="A11" s="17"/>
      <c r="B11" s="17"/>
      <c r="C11" s="17"/>
      <c r="D11" s="17"/>
      <c r="E11" s="17"/>
      <c r="F11" s="17"/>
      <c r="G11" s="17"/>
      <c r="H11" s="17"/>
    </row>
    <row r="12" spans="1:8" ht="15">
      <c r="A12" s="57">
        <f aca="true" t="shared" si="0" ref="A12:A17">+A13-1</f>
        <v>1993</v>
      </c>
      <c r="B12" s="60">
        <v>17153</v>
      </c>
      <c r="C12" s="57" t="s">
        <v>422</v>
      </c>
      <c r="D12" s="60">
        <f aca="true" t="shared" si="1" ref="D12:D18">B12*C12</f>
        <v>10291.8</v>
      </c>
      <c r="E12" s="57" t="s">
        <v>297</v>
      </c>
      <c r="F12" s="60">
        <f aca="true" t="shared" si="2" ref="F12:F18">D12*E12</f>
        <v>0</v>
      </c>
      <c r="G12" s="60">
        <v>10292</v>
      </c>
      <c r="H12" s="60">
        <f>F12+G12</f>
        <v>10292</v>
      </c>
    </row>
    <row r="13" spans="1:8" ht="15">
      <c r="A13" s="57">
        <f t="shared" si="0"/>
        <v>1994</v>
      </c>
      <c r="B13" s="61">
        <v>18168</v>
      </c>
      <c r="C13" s="57" t="s">
        <v>422</v>
      </c>
      <c r="D13" s="61">
        <f t="shared" si="1"/>
        <v>10900.8</v>
      </c>
      <c r="E13" s="57" t="s">
        <v>296</v>
      </c>
      <c r="F13" s="61">
        <f t="shared" si="2"/>
        <v>10.9008</v>
      </c>
      <c r="G13" s="61">
        <v>11250</v>
      </c>
      <c r="H13" s="61">
        <f aca="true" t="shared" si="3" ref="H13:H18">F13+G13</f>
        <v>11260.9008</v>
      </c>
    </row>
    <row r="14" spans="1:8" ht="15">
      <c r="A14" s="57">
        <f t="shared" si="0"/>
        <v>1995</v>
      </c>
      <c r="B14" s="61">
        <v>21995</v>
      </c>
      <c r="C14" s="57" t="s">
        <v>422</v>
      </c>
      <c r="D14" s="61">
        <f t="shared" si="1"/>
        <v>13197</v>
      </c>
      <c r="E14" s="57" t="s">
        <v>295</v>
      </c>
      <c r="F14" s="61">
        <f t="shared" si="2"/>
        <v>26.394000000000002</v>
      </c>
      <c r="G14" s="61">
        <v>12725</v>
      </c>
      <c r="H14" s="61">
        <f t="shared" si="3"/>
        <v>12751.394</v>
      </c>
    </row>
    <row r="15" spans="1:8" ht="15">
      <c r="A15" s="57">
        <f t="shared" si="0"/>
        <v>1996</v>
      </c>
      <c r="B15" s="61">
        <v>24173</v>
      </c>
      <c r="C15" s="57" t="s">
        <v>422</v>
      </c>
      <c r="D15" s="61">
        <f t="shared" si="1"/>
        <v>14503.8</v>
      </c>
      <c r="E15" s="57" t="s">
        <v>294</v>
      </c>
      <c r="F15" s="61">
        <f t="shared" si="2"/>
        <v>87.0228</v>
      </c>
      <c r="G15" s="61">
        <v>14413</v>
      </c>
      <c r="H15" s="61">
        <f t="shared" si="3"/>
        <v>14500.0228</v>
      </c>
    </row>
    <row r="16" spans="1:8" ht="15">
      <c r="A16" s="57">
        <f t="shared" si="0"/>
        <v>1997</v>
      </c>
      <c r="B16" s="61">
        <v>25534</v>
      </c>
      <c r="C16" s="57" t="s">
        <v>422</v>
      </c>
      <c r="D16" s="61">
        <f t="shared" si="1"/>
        <v>15320.4</v>
      </c>
      <c r="E16" s="57" t="s">
        <v>293</v>
      </c>
      <c r="F16" s="61">
        <f t="shared" si="2"/>
        <v>260.4468</v>
      </c>
      <c r="G16" s="61">
        <v>16066</v>
      </c>
      <c r="H16" s="61">
        <f t="shared" si="3"/>
        <v>16326.4468</v>
      </c>
    </row>
    <row r="17" spans="1:8" ht="15">
      <c r="A17" s="57">
        <f t="shared" si="0"/>
        <v>1998</v>
      </c>
      <c r="B17" s="61">
        <v>31341</v>
      </c>
      <c r="C17" s="57" t="s">
        <v>422</v>
      </c>
      <c r="D17" s="61">
        <f t="shared" si="1"/>
        <v>18804.6</v>
      </c>
      <c r="E17" s="57" t="s">
        <v>292</v>
      </c>
      <c r="F17" s="61">
        <f t="shared" si="2"/>
        <v>865.0115999999999</v>
      </c>
      <c r="G17" s="61">
        <v>16776</v>
      </c>
      <c r="H17" s="61">
        <f t="shared" si="3"/>
        <v>17641.0116</v>
      </c>
    </row>
    <row r="18" spans="1:8" ht="15">
      <c r="A18" s="57">
        <v>1999</v>
      </c>
      <c r="B18" s="62">
        <v>38469</v>
      </c>
      <c r="C18" s="57" t="s">
        <v>422</v>
      </c>
      <c r="D18" s="62">
        <f t="shared" si="1"/>
        <v>23081.399999999998</v>
      </c>
      <c r="E18" s="57" t="s">
        <v>291</v>
      </c>
      <c r="F18" s="62">
        <f t="shared" si="2"/>
        <v>4154.651999999999</v>
      </c>
      <c r="G18" s="62">
        <v>16561</v>
      </c>
      <c r="H18" s="62">
        <f t="shared" si="3"/>
        <v>20715.652</v>
      </c>
    </row>
    <row r="19" spans="1:8" ht="15">
      <c r="A19" s="17"/>
      <c r="B19" s="17"/>
      <c r="C19" s="17"/>
      <c r="D19" s="17"/>
      <c r="E19" s="17"/>
      <c r="F19" s="17"/>
      <c r="G19" s="17"/>
      <c r="H19" s="17"/>
    </row>
    <row r="20" spans="1:8" ht="15">
      <c r="A20" s="57" t="s">
        <v>13</v>
      </c>
      <c r="B20" s="60">
        <f>SUM(B12:B18)</f>
        <v>176833</v>
      </c>
      <c r="C20" s="17"/>
      <c r="D20" s="60">
        <f>SUM(D12:D18)</f>
        <v>106099.79999999999</v>
      </c>
      <c r="E20" s="17"/>
      <c r="F20" s="60">
        <f>SUM(F12:F18)</f>
        <v>5404.427999999999</v>
      </c>
      <c r="G20" s="60">
        <f>SUM(G12:G18)</f>
        <v>98083</v>
      </c>
      <c r="H20" s="60">
        <f>SUM(H12:H18)</f>
        <v>103487.428</v>
      </c>
    </row>
    <row r="21" spans="1:8" ht="15">
      <c r="A21" s="17"/>
      <c r="B21" s="17"/>
      <c r="C21" s="17"/>
      <c r="D21" s="17"/>
      <c r="E21" s="17"/>
      <c r="F21" s="17"/>
      <c r="G21" s="17"/>
      <c r="H21" s="17"/>
    </row>
    <row r="22" spans="1:8" ht="15">
      <c r="A22" s="17"/>
      <c r="B22" s="17"/>
      <c r="C22" s="17"/>
      <c r="D22" s="17"/>
      <c r="E22" s="17"/>
      <c r="F22" s="17"/>
      <c r="G22" s="17"/>
      <c r="H22" s="17"/>
    </row>
    <row r="23" spans="1:8" ht="15">
      <c r="A23" s="57"/>
      <c r="B23" s="21"/>
      <c r="C23" s="17"/>
      <c r="D23" s="17"/>
      <c r="E23" s="17"/>
      <c r="F23" s="17"/>
      <c r="G23" s="17"/>
      <c r="H23" s="17"/>
    </row>
    <row r="24" spans="1:8" ht="15">
      <c r="A24" s="17"/>
      <c r="B24" s="21"/>
      <c r="C24" s="17"/>
      <c r="D24" s="17"/>
      <c r="E24" s="17"/>
      <c r="F24" s="17"/>
      <c r="G24" s="17"/>
      <c r="H24" s="17"/>
    </row>
    <row r="25" spans="1:8" ht="15">
      <c r="A25" s="17"/>
      <c r="B25" s="21"/>
      <c r="C25" s="17"/>
      <c r="D25" s="17"/>
      <c r="E25" s="17"/>
      <c r="F25" s="17"/>
      <c r="G25" s="17"/>
      <c r="H25" s="17"/>
    </row>
  </sheetData>
  <printOptions/>
  <pageMargins left="1" right="1" top="1.25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showGridLines="0" zoomScale="75" zoomScaleNormal="75" workbookViewId="0" topLeftCell="A1">
      <selection activeCell="A1" sqref="A1:J38"/>
    </sheetView>
  </sheetViews>
  <sheetFormatPr defaultColWidth="8.88671875" defaultRowHeight="15.75"/>
  <cols>
    <col min="1" max="1" width="8.99609375" style="10" customWidth="1"/>
    <col min="2" max="2" width="12.99609375" style="10" customWidth="1"/>
    <col min="3" max="12" width="8.99609375" style="10" customWidth="1"/>
    <col min="13" max="16384" width="7.10546875" style="10" customWidth="1"/>
  </cols>
  <sheetData>
    <row r="1" ht="18">
      <c r="A1" s="11" t="s">
        <v>427</v>
      </c>
    </row>
    <row r="2" spans="1:12" ht="1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12.75" customHeight="1">
      <c r="A3" s="15"/>
      <c r="B3" s="16" t="s">
        <v>142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1:12" ht="15">
      <c r="A4" s="15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12.75" customHeight="1">
      <c r="A5" s="15"/>
      <c r="B5" s="17"/>
      <c r="C5" s="19"/>
      <c r="D5" s="20"/>
      <c r="E5" s="13"/>
      <c r="F5" s="13"/>
      <c r="G5" s="14"/>
      <c r="H5" s="17"/>
      <c r="I5" s="17"/>
      <c r="J5" s="17"/>
      <c r="K5" s="17"/>
      <c r="L5" s="18"/>
    </row>
    <row r="6" spans="1:12" ht="15.75">
      <c r="A6" s="15"/>
      <c r="B6" s="21" t="s">
        <v>131</v>
      </c>
      <c r="C6" s="22">
        <v>6000</v>
      </c>
      <c r="D6" s="23"/>
      <c r="E6" s="24"/>
      <c r="F6" s="24">
        <v>10000</v>
      </c>
      <c r="G6" s="25"/>
      <c r="H6" s="17"/>
      <c r="I6" s="17"/>
      <c r="J6" s="17"/>
      <c r="K6" s="17"/>
      <c r="L6" s="18"/>
    </row>
    <row r="7" spans="1:12" ht="15.75">
      <c r="A7" s="15"/>
      <c r="B7" s="17"/>
      <c r="C7" s="26" t="s">
        <v>143</v>
      </c>
      <c r="D7" s="27"/>
      <c r="E7" s="28"/>
      <c r="F7" s="29" t="s">
        <v>133</v>
      </c>
      <c r="G7" s="30"/>
      <c r="H7" s="17"/>
      <c r="I7" s="17"/>
      <c r="J7" s="17"/>
      <c r="K7" s="17"/>
      <c r="L7" s="18"/>
    </row>
    <row r="8" spans="1:12" ht="15">
      <c r="A8" s="31"/>
      <c r="B8" s="28"/>
      <c r="C8" s="28"/>
      <c r="D8" s="28"/>
      <c r="E8" s="28"/>
      <c r="F8" s="28"/>
      <c r="G8" s="28"/>
      <c r="H8" s="28"/>
      <c r="I8" s="28"/>
      <c r="J8" s="28"/>
      <c r="K8" s="28"/>
      <c r="L8" s="30"/>
    </row>
    <row r="9" spans="1:12" ht="1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8"/>
    </row>
    <row r="10" spans="1:12" ht="15.75">
      <c r="A10" s="15"/>
      <c r="B10" s="16" t="s">
        <v>144</v>
      </c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1:12" ht="15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</row>
    <row r="12" spans="1:12" ht="15.75">
      <c r="A12" s="15"/>
      <c r="B12" s="32"/>
      <c r="C12" s="19"/>
      <c r="D12" s="33"/>
      <c r="E12" s="34"/>
      <c r="F12" s="14"/>
      <c r="G12" s="17"/>
      <c r="H12" s="17"/>
      <c r="I12" s="17"/>
      <c r="J12" s="17"/>
      <c r="K12" s="17"/>
      <c r="L12" s="18"/>
    </row>
    <row r="13" spans="1:12" ht="15.75">
      <c r="A13" s="15"/>
      <c r="B13" s="35" t="s">
        <v>101</v>
      </c>
      <c r="C13" s="22"/>
      <c r="D13" s="36">
        <v>12000</v>
      </c>
      <c r="E13" s="37"/>
      <c r="F13" s="38">
        <v>4000</v>
      </c>
      <c r="G13" s="17"/>
      <c r="H13" s="17"/>
      <c r="I13" s="17"/>
      <c r="J13" s="17"/>
      <c r="K13" s="17"/>
      <c r="L13" s="18"/>
    </row>
    <row r="14" spans="1:12" ht="15.75">
      <c r="A14" s="15"/>
      <c r="B14" s="32"/>
      <c r="C14" s="39"/>
      <c r="D14" s="40" t="s">
        <v>143</v>
      </c>
      <c r="E14" s="41"/>
      <c r="F14" s="42" t="s">
        <v>133</v>
      </c>
      <c r="G14" s="17"/>
      <c r="H14" s="17"/>
      <c r="I14" s="17"/>
      <c r="J14" s="17"/>
      <c r="K14" s="17"/>
      <c r="L14" s="18"/>
    </row>
    <row r="15" spans="1:12" ht="15.75">
      <c r="A15" s="15"/>
      <c r="B15" s="32"/>
      <c r="C15" s="17"/>
      <c r="D15" s="17"/>
      <c r="E15" s="17"/>
      <c r="F15" s="17"/>
      <c r="G15" s="17"/>
      <c r="H15" s="17"/>
      <c r="I15" s="17"/>
      <c r="J15" s="17"/>
      <c r="K15" s="17"/>
      <c r="L15" s="18"/>
    </row>
    <row r="16" spans="1:12" ht="15.75">
      <c r="A16" s="15"/>
      <c r="B16" s="32"/>
      <c r="C16" s="19"/>
      <c r="D16" s="33"/>
      <c r="E16" s="34"/>
      <c r="F16" s="13"/>
      <c r="G16" s="13"/>
      <c r="H16" s="14"/>
      <c r="I16" s="17"/>
      <c r="J16" s="17"/>
      <c r="K16" s="17"/>
      <c r="L16" s="18"/>
    </row>
    <row r="17" spans="1:12" ht="15.75">
      <c r="A17" s="15"/>
      <c r="B17" s="35" t="s">
        <v>145</v>
      </c>
      <c r="C17" s="22"/>
      <c r="D17" s="36">
        <v>12000</v>
      </c>
      <c r="E17" s="37"/>
      <c r="F17" s="43"/>
      <c r="G17" s="24">
        <v>10000</v>
      </c>
      <c r="H17" s="18"/>
      <c r="I17" s="17"/>
      <c r="J17" s="17"/>
      <c r="K17" s="17"/>
      <c r="L17" s="18"/>
    </row>
    <row r="18" spans="1:12" ht="15.75">
      <c r="A18" s="15"/>
      <c r="B18" s="35" t="s">
        <v>146</v>
      </c>
      <c r="C18" s="39"/>
      <c r="D18" s="40" t="s">
        <v>143</v>
      </c>
      <c r="E18" s="41"/>
      <c r="F18" s="28"/>
      <c r="G18" s="29" t="s">
        <v>133</v>
      </c>
      <c r="H18" s="30"/>
      <c r="I18" s="17"/>
      <c r="J18" s="17"/>
      <c r="K18" s="17"/>
      <c r="L18" s="18"/>
    </row>
    <row r="19" spans="1:12" ht="15.75">
      <c r="A19" s="15"/>
      <c r="B19" s="32"/>
      <c r="C19" s="17"/>
      <c r="D19" s="17"/>
      <c r="E19" s="17"/>
      <c r="F19" s="17"/>
      <c r="G19" s="17"/>
      <c r="H19" s="17"/>
      <c r="I19" s="17"/>
      <c r="J19" s="17"/>
      <c r="K19" s="17"/>
      <c r="L19" s="18"/>
    </row>
    <row r="20" spans="1:12" ht="15.75">
      <c r="A20" s="15"/>
      <c r="B20" s="32"/>
      <c r="C20" s="19"/>
      <c r="D20" s="33"/>
      <c r="E20" s="34"/>
      <c r="F20" s="13"/>
      <c r="G20" s="13"/>
      <c r="H20" s="13"/>
      <c r="I20" s="13"/>
      <c r="J20" s="13"/>
      <c r="K20" s="14"/>
      <c r="L20" s="18"/>
    </row>
    <row r="21" spans="1:12" ht="15.75">
      <c r="A21" s="15"/>
      <c r="B21" s="35" t="s">
        <v>31</v>
      </c>
      <c r="C21" s="22"/>
      <c r="D21" s="36">
        <v>12000</v>
      </c>
      <c r="E21" s="37"/>
      <c r="F21" s="43"/>
      <c r="G21" s="17"/>
      <c r="H21" s="17"/>
      <c r="I21" s="24">
        <v>20000</v>
      </c>
      <c r="J21" s="17"/>
      <c r="K21" s="18"/>
      <c r="L21" s="18"/>
    </row>
    <row r="22" spans="1:12" ht="15.75">
      <c r="A22" s="15"/>
      <c r="B22" s="35" t="s">
        <v>147</v>
      </c>
      <c r="C22" s="39"/>
      <c r="D22" s="40" t="s">
        <v>143</v>
      </c>
      <c r="E22" s="41"/>
      <c r="F22" s="28"/>
      <c r="G22" s="28"/>
      <c r="H22" s="28"/>
      <c r="I22" s="29" t="s">
        <v>133</v>
      </c>
      <c r="J22" s="28"/>
      <c r="K22" s="30"/>
      <c r="L22" s="18"/>
    </row>
    <row r="23" spans="1:12" ht="15.75">
      <c r="A23" s="31"/>
      <c r="B23" s="44"/>
      <c r="C23" s="28"/>
      <c r="D23" s="28"/>
      <c r="E23" s="28"/>
      <c r="F23" s="28"/>
      <c r="G23" s="28"/>
      <c r="H23" s="28"/>
      <c r="I23" s="28"/>
      <c r="J23" s="28"/>
      <c r="K23" s="28"/>
      <c r="L23" s="18"/>
    </row>
    <row r="24" spans="1:12" ht="15.75">
      <c r="A24" s="12"/>
      <c r="B24" s="45"/>
      <c r="C24" s="13"/>
      <c r="D24" s="13"/>
      <c r="E24" s="13"/>
      <c r="F24" s="13"/>
      <c r="G24" s="13"/>
      <c r="H24" s="13"/>
      <c r="I24" s="13"/>
      <c r="J24" s="13"/>
      <c r="K24" s="13"/>
      <c r="L24" s="14"/>
    </row>
    <row r="25" spans="1:12" ht="15.75">
      <c r="A25" s="15"/>
      <c r="B25" s="16" t="s">
        <v>149</v>
      </c>
      <c r="C25" s="17"/>
      <c r="D25" s="17"/>
      <c r="E25" s="17"/>
      <c r="F25" s="17"/>
      <c r="G25" s="17"/>
      <c r="H25" s="17"/>
      <c r="I25" s="17"/>
      <c r="J25" s="17"/>
      <c r="K25" s="17"/>
      <c r="L25" s="18"/>
    </row>
    <row r="26" spans="1:12" ht="15.75">
      <c r="A26" s="15"/>
      <c r="B26" s="32"/>
      <c r="C26" s="17"/>
      <c r="D26" s="17"/>
      <c r="E26" s="17"/>
      <c r="F26" s="17"/>
      <c r="G26" s="17"/>
      <c r="H26" s="17"/>
      <c r="I26" s="17"/>
      <c r="J26" s="17"/>
      <c r="K26" s="17"/>
      <c r="L26" s="18"/>
    </row>
    <row r="27" spans="1:12" ht="15.75">
      <c r="A27" s="15"/>
      <c r="B27" s="32"/>
      <c r="C27" s="46"/>
      <c r="D27" s="13"/>
      <c r="E27" s="13"/>
      <c r="F27" s="14"/>
      <c r="G27" s="17"/>
      <c r="H27" s="17"/>
      <c r="I27" s="17"/>
      <c r="J27" s="17"/>
      <c r="K27" s="17"/>
      <c r="L27" s="18"/>
    </row>
    <row r="28" spans="1:12" ht="15.75">
      <c r="A28" s="15"/>
      <c r="B28" s="35" t="s">
        <v>101</v>
      </c>
      <c r="C28" s="47">
        <v>3000</v>
      </c>
      <c r="D28" s="17"/>
      <c r="E28" s="24">
        <v>13000</v>
      </c>
      <c r="F28" s="18"/>
      <c r="G28" s="17"/>
      <c r="H28" s="17"/>
      <c r="I28" s="17"/>
      <c r="J28" s="17"/>
      <c r="K28" s="17"/>
      <c r="L28" s="18"/>
    </row>
    <row r="29" spans="1:12" ht="15.75">
      <c r="A29" s="15"/>
      <c r="B29" s="32"/>
      <c r="C29" s="48" t="s">
        <v>143</v>
      </c>
      <c r="D29" s="28"/>
      <c r="E29" s="29" t="s">
        <v>133</v>
      </c>
      <c r="F29" s="30"/>
      <c r="G29" s="17"/>
      <c r="H29" s="17"/>
      <c r="I29" s="17"/>
      <c r="J29" s="17"/>
      <c r="K29" s="17"/>
      <c r="L29" s="18"/>
    </row>
    <row r="30" spans="1:12" ht="15.75">
      <c r="A30" s="15"/>
      <c r="B30" s="32"/>
      <c r="C30" s="17"/>
      <c r="D30" s="17"/>
      <c r="E30" s="17"/>
      <c r="F30" s="17"/>
      <c r="G30" s="17"/>
      <c r="H30" s="17"/>
      <c r="I30" s="17"/>
      <c r="J30" s="17"/>
      <c r="K30" s="17"/>
      <c r="L30" s="18"/>
    </row>
    <row r="31" spans="1:12" ht="15.75">
      <c r="A31" s="15"/>
      <c r="B31" s="32"/>
      <c r="C31" s="46"/>
      <c r="D31" s="13"/>
      <c r="E31" s="14"/>
      <c r="F31" s="17"/>
      <c r="G31" s="17"/>
      <c r="H31" s="17"/>
      <c r="I31" s="17"/>
      <c r="J31" s="17"/>
      <c r="K31" s="17"/>
      <c r="L31" s="18"/>
    </row>
    <row r="32" spans="1:12" ht="15.75">
      <c r="A32" s="15"/>
      <c r="B32" s="35" t="s">
        <v>145</v>
      </c>
      <c r="C32" s="47">
        <v>3000</v>
      </c>
      <c r="D32" s="17"/>
      <c r="E32" s="38">
        <v>10000</v>
      </c>
      <c r="F32" s="17"/>
      <c r="G32" s="17"/>
      <c r="H32" s="17"/>
      <c r="I32" s="17"/>
      <c r="J32" s="17"/>
      <c r="K32" s="17"/>
      <c r="L32" s="18"/>
    </row>
    <row r="33" spans="1:12" ht="15.75">
      <c r="A33" s="15"/>
      <c r="B33" s="35" t="s">
        <v>146</v>
      </c>
      <c r="C33" s="48" t="s">
        <v>143</v>
      </c>
      <c r="D33" s="28"/>
      <c r="E33" s="42" t="s">
        <v>133</v>
      </c>
      <c r="F33" s="17"/>
      <c r="G33" s="17"/>
      <c r="H33" s="17"/>
      <c r="I33" s="17"/>
      <c r="J33" s="17"/>
      <c r="K33" s="17"/>
      <c r="L33" s="18"/>
    </row>
    <row r="34" spans="1:12" ht="15.75">
      <c r="A34" s="15"/>
      <c r="B34" s="32"/>
      <c r="C34" s="17"/>
      <c r="D34" s="17"/>
      <c r="E34" s="17"/>
      <c r="F34" s="17"/>
      <c r="G34" s="17"/>
      <c r="H34" s="17"/>
      <c r="I34" s="17"/>
      <c r="J34" s="17"/>
      <c r="K34" s="17"/>
      <c r="L34" s="18"/>
    </row>
    <row r="35" spans="1:12" ht="15.75">
      <c r="A35" s="15"/>
      <c r="B35" s="32"/>
      <c r="C35" s="46"/>
      <c r="D35" s="49"/>
      <c r="E35" s="17"/>
      <c r="F35" s="17"/>
      <c r="G35" s="17"/>
      <c r="H35" s="17"/>
      <c r="I35" s="17"/>
      <c r="J35" s="17"/>
      <c r="K35" s="17"/>
      <c r="L35" s="18"/>
    </row>
    <row r="36" spans="1:12" ht="15.75">
      <c r="A36" s="15"/>
      <c r="B36" s="35" t="s">
        <v>154</v>
      </c>
      <c r="C36" s="47">
        <v>3000</v>
      </c>
      <c r="D36" s="50">
        <v>5000</v>
      </c>
      <c r="E36" s="43"/>
      <c r="F36" s="17"/>
      <c r="G36" s="17"/>
      <c r="H36" s="17"/>
      <c r="I36" s="17"/>
      <c r="J36" s="17"/>
      <c r="K36" s="17"/>
      <c r="L36" s="18"/>
    </row>
    <row r="37" spans="1:12" ht="15.75">
      <c r="A37" s="15"/>
      <c r="B37" s="35" t="s">
        <v>147</v>
      </c>
      <c r="C37" s="48" t="s">
        <v>143</v>
      </c>
      <c r="D37" s="51" t="s">
        <v>133</v>
      </c>
      <c r="E37" s="17"/>
      <c r="F37" s="17"/>
      <c r="G37" s="17"/>
      <c r="H37" s="17"/>
      <c r="I37" s="17"/>
      <c r="J37" s="17"/>
      <c r="K37" s="17"/>
      <c r="L37" s="18"/>
    </row>
    <row r="38" spans="1:12" ht="15">
      <c r="A38" s="31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30"/>
    </row>
  </sheetData>
  <printOptions/>
  <pageMargins left="1" right="1" top="1.25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="75" zoomScaleNormal="75" workbookViewId="0" topLeftCell="A1">
      <selection activeCell="J6" sqref="J6"/>
    </sheetView>
  </sheetViews>
  <sheetFormatPr defaultColWidth="8.88671875" defaultRowHeight="15.75"/>
  <cols>
    <col min="1" max="1" width="15.3359375" style="10" customWidth="1"/>
    <col min="2" max="8" width="8.88671875" style="10" customWidth="1"/>
    <col min="9" max="16384" width="7.10546875" style="10" customWidth="1"/>
  </cols>
  <sheetData>
    <row r="1" spans="1:8" ht="15">
      <c r="A1" s="55" t="s">
        <v>243</v>
      </c>
      <c r="B1" s="53"/>
      <c r="C1" s="53"/>
      <c r="D1" s="53"/>
      <c r="E1" s="53"/>
      <c r="F1" s="53"/>
      <c r="G1" s="53"/>
      <c r="H1" s="53"/>
    </row>
    <row r="2" spans="1:8" ht="12.75" customHeight="1">
      <c r="A2" s="55" t="s">
        <v>244</v>
      </c>
      <c r="B2" s="53"/>
      <c r="C2" s="53"/>
      <c r="D2" s="53"/>
      <c r="E2" s="53"/>
      <c r="F2" s="53"/>
      <c r="G2" s="53"/>
      <c r="H2" s="53"/>
    </row>
    <row r="3" spans="1:8" ht="15">
      <c r="A3" s="17"/>
      <c r="B3" s="17"/>
      <c r="C3" s="17"/>
      <c r="D3" s="53"/>
      <c r="E3" s="53"/>
      <c r="F3" s="53"/>
      <c r="G3" s="17"/>
      <c r="H3" s="17"/>
    </row>
    <row r="4" spans="1:8" ht="15">
      <c r="A4" s="55" t="s">
        <v>24</v>
      </c>
      <c r="B4" s="53"/>
      <c r="C4" s="53"/>
      <c r="D4" s="53"/>
      <c r="E4" s="53"/>
      <c r="F4" s="53"/>
      <c r="G4" s="53"/>
      <c r="H4" s="53"/>
    </row>
    <row r="5" spans="1:8" ht="15">
      <c r="A5" s="17"/>
      <c r="B5" s="17"/>
      <c r="C5" s="17"/>
      <c r="D5" s="53"/>
      <c r="E5" s="53"/>
      <c r="F5" s="53"/>
      <c r="G5" s="17"/>
      <c r="H5" s="17"/>
    </row>
    <row r="6" spans="1:8" ht="15">
      <c r="A6" s="57" t="s">
        <v>45</v>
      </c>
      <c r="B6" s="21" t="s">
        <v>251</v>
      </c>
      <c r="C6" s="17"/>
      <c r="D6" s="17"/>
      <c r="E6" s="17"/>
      <c r="F6" s="17"/>
      <c r="G6" s="64" t="s">
        <v>176</v>
      </c>
      <c r="H6" s="64" t="s">
        <v>176</v>
      </c>
    </row>
    <row r="7" spans="1:8" ht="15">
      <c r="A7" s="57" t="s">
        <v>52</v>
      </c>
      <c r="B7" s="57" t="s">
        <v>181</v>
      </c>
      <c r="C7" s="57" t="s">
        <v>182</v>
      </c>
      <c r="D7" s="57" t="s">
        <v>183</v>
      </c>
      <c r="E7" s="57" t="s">
        <v>184</v>
      </c>
      <c r="F7" s="57" t="s">
        <v>185</v>
      </c>
      <c r="G7" s="57" t="s">
        <v>186</v>
      </c>
      <c r="H7" s="57" t="s">
        <v>187</v>
      </c>
    </row>
    <row r="8" spans="1:8" ht="15">
      <c r="A8" s="17"/>
      <c r="B8" s="17"/>
      <c r="C8" s="17"/>
      <c r="D8" s="17"/>
      <c r="E8" s="17"/>
      <c r="F8" s="17"/>
      <c r="G8" s="17"/>
      <c r="H8" s="17"/>
    </row>
    <row r="9" spans="1:8" ht="15">
      <c r="A9" s="57">
        <f aca="true" t="shared" si="0" ref="A9:A14">+A10-1</f>
        <v>1993</v>
      </c>
      <c r="B9" s="57" t="s">
        <v>253</v>
      </c>
      <c r="C9" s="57" t="s">
        <v>254</v>
      </c>
      <c r="D9" s="57" t="s">
        <v>255</v>
      </c>
      <c r="E9" s="57" t="s">
        <v>256</v>
      </c>
      <c r="F9" s="57" t="s">
        <v>257</v>
      </c>
      <c r="G9" s="57" t="s">
        <v>258</v>
      </c>
      <c r="H9" s="57" t="s">
        <v>259</v>
      </c>
    </row>
    <row r="10" spans="1:8" ht="15">
      <c r="A10" s="57">
        <f t="shared" si="0"/>
        <v>1994</v>
      </c>
      <c r="B10" s="57" t="s">
        <v>266</v>
      </c>
      <c r="C10" s="57" t="s">
        <v>267</v>
      </c>
      <c r="D10" s="57" t="s">
        <v>268</v>
      </c>
      <c r="E10" s="57" t="s">
        <v>269</v>
      </c>
      <c r="F10" s="57" t="s">
        <v>270</v>
      </c>
      <c r="G10" s="57" t="s">
        <v>271</v>
      </c>
      <c r="H10" s="17"/>
    </row>
    <row r="11" spans="1:8" ht="15">
      <c r="A11" s="57">
        <f t="shared" si="0"/>
        <v>1995</v>
      </c>
      <c r="B11" s="57" t="s">
        <v>276</v>
      </c>
      <c r="C11" s="57" t="s">
        <v>277</v>
      </c>
      <c r="D11" s="57" t="s">
        <v>278</v>
      </c>
      <c r="E11" s="57" t="s">
        <v>279</v>
      </c>
      <c r="F11" s="57" t="s">
        <v>280</v>
      </c>
      <c r="G11" s="17"/>
      <c r="H11" s="17"/>
    </row>
    <row r="12" spans="1:8" ht="15">
      <c r="A12" s="57">
        <f t="shared" si="0"/>
        <v>1996</v>
      </c>
      <c r="B12" s="57" t="s">
        <v>282</v>
      </c>
      <c r="C12" s="57" t="s">
        <v>283</v>
      </c>
      <c r="D12" s="57" t="s">
        <v>284</v>
      </c>
      <c r="E12" s="57" t="s">
        <v>285</v>
      </c>
      <c r="F12" s="17"/>
      <c r="G12" s="17"/>
      <c r="H12" s="17"/>
    </row>
    <row r="13" spans="1:8" ht="15">
      <c r="A13" s="57">
        <f t="shared" si="0"/>
        <v>1997</v>
      </c>
      <c r="B13" s="57" t="s">
        <v>287</v>
      </c>
      <c r="C13" s="57" t="s">
        <v>288</v>
      </c>
      <c r="D13" s="57" t="s">
        <v>289</v>
      </c>
      <c r="E13" s="17"/>
      <c r="F13" s="17"/>
      <c r="G13" s="17"/>
      <c r="H13" s="17"/>
    </row>
    <row r="14" spans="1:8" ht="15">
      <c r="A14" s="57">
        <f t="shared" si="0"/>
        <v>1998</v>
      </c>
      <c r="B14" s="57" t="s">
        <v>298</v>
      </c>
      <c r="C14" s="57" t="s">
        <v>299</v>
      </c>
      <c r="D14" s="17"/>
      <c r="E14" s="17"/>
      <c r="F14" s="17"/>
      <c r="G14" s="17"/>
      <c r="H14" s="17"/>
    </row>
    <row r="15" spans="1:8" ht="15">
      <c r="A15" s="57">
        <v>1999</v>
      </c>
      <c r="B15" s="57" t="s">
        <v>301</v>
      </c>
      <c r="C15" s="17"/>
      <c r="D15" s="17"/>
      <c r="E15" s="17"/>
      <c r="F15" s="17"/>
      <c r="G15" s="17"/>
      <c r="H15" s="17"/>
    </row>
    <row r="16" spans="1:8" ht="15">
      <c r="A16" s="17"/>
      <c r="B16" s="17"/>
      <c r="C16" s="17"/>
      <c r="D16" s="17"/>
      <c r="E16" s="17"/>
      <c r="F16" s="17"/>
      <c r="G16" s="17"/>
      <c r="H16" s="17"/>
    </row>
    <row r="17" spans="1:8" ht="15">
      <c r="A17" s="57" t="s">
        <v>45</v>
      </c>
      <c r="B17" s="64" t="s">
        <v>176</v>
      </c>
      <c r="C17" s="64" t="s">
        <v>176</v>
      </c>
      <c r="D17" s="21" t="s">
        <v>309</v>
      </c>
      <c r="E17" s="17"/>
      <c r="F17" s="17"/>
      <c r="G17" s="17"/>
      <c r="H17" s="64" t="s">
        <v>176</v>
      </c>
    </row>
    <row r="18" spans="1:8" ht="15">
      <c r="A18" s="57" t="s">
        <v>52</v>
      </c>
      <c r="B18" s="57" t="s">
        <v>218</v>
      </c>
      <c r="C18" s="57" t="s">
        <v>219</v>
      </c>
      <c r="D18" s="57" t="s">
        <v>220</v>
      </c>
      <c r="E18" s="57" t="s">
        <v>221</v>
      </c>
      <c r="F18" s="57" t="s">
        <v>222</v>
      </c>
      <c r="G18" s="57" t="s">
        <v>223</v>
      </c>
      <c r="H18" s="57" t="s">
        <v>224</v>
      </c>
    </row>
    <row r="19" spans="1:8" ht="15">
      <c r="A19" s="17"/>
      <c r="B19" s="17"/>
      <c r="C19" s="17"/>
      <c r="D19" s="17"/>
      <c r="E19" s="17"/>
      <c r="F19" s="17"/>
      <c r="G19" s="17"/>
      <c r="H19" s="17"/>
    </row>
    <row r="20" spans="1:8" ht="15">
      <c r="A20" s="57">
        <f aca="true" t="shared" si="1" ref="A20:A25">+A21-1</f>
        <v>1993</v>
      </c>
      <c r="B20" s="57" t="s">
        <v>328</v>
      </c>
      <c r="C20" s="57" t="s">
        <v>329</v>
      </c>
      <c r="D20" s="57" t="s">
        <v>330</v>
      </c>
      <c r="E20" s="57" t="s">
        <v>331</v>
      </c>
      <c r="F20" s="57" t="s">
        <v>240</v>
      </c>
      <c r="G20" s="57" t="s">
        <v>121</v>
      </c>
      <c r="H20" s="17"/>
    </row>
    <row r="21" spans="1:8" ht="15">
      <c r="A21" s="57">
        <f t="shared" si="1"/>
        <v>1994</v>
      </c>
      <c r="B21" s="57" t="s">
        <v>340</v>
      </c>
      <c r="C21" s="57" t="s">
        <v>341</v>
      </c>
      <c r="D21" s="57" t="s">
        <v>342</v>
      </c>
      <c r="E21" s="57" t="s">
        <v>343</v>
      </c>
      <c r="F21" s="57" t="s">
        <v>344</v>
      </c>
      <c r="G21" s="17"/>
      <c r="H21" s="17"/>
    </row>
    <row r="22" spans="1:8" ht="15">
      <c r="A22" s="57">
        <f t="shared" si="1"/>
        <v>1995</v>
      </c>
      <c r="B22" s="57" t="s">
        <v>350</v>
      </c>
      <c r="C22" s="57" t="s">
        <v>351</v>
      </c>
      <c r="D22" s="57" t="s">
        <v>352</v>
      </c>
      <c r="E22" s="57" t="s">
        <v>353</v>
      </c>
      <c r="F22" s="17"/>
      <c r="G22" s="17"/>
      <c r="H22" s="17"/>
    </row>
    <row r="23" spans="1:8" ht="15">
      <c r="A23" s="57">
        <f t="shared" si="1"/>
        <v>1996</v>
      </c>
      <c r="B23" s="57" t="s">
        <v>356</v>
      </c>
      <c r="C23" s="57" t="s">
        <v>357</v>
      </c>
      <c r="D23" s="57" t="s">
        <v>358</v>
      </c>
      <c r="E23" s="17"/>
      <c r="F23" s="17"/>
      <c r="G23" s="17"/>
      <c r="H23" s="17"/>
    </row>
    <row r="24" spans="1:8" ht="15">
      <c r="A24" s="57">
        <f t="shared" si="1"/>
        <v>1997</v>
      </c>
      <c r="B24" s="57" t="s">
        <v>361</v>
      </c>
      <c r="C24" s="57" t="s">
        <v>362</v>
      </c>
      <c r="D24" s="17"/>
      <c r="E24" s="17"/>
      <c r="F24" s="17"/>
      <c r="G24" s="17"/>
      <c r="H24" s="17"/>
    </row>
    <row r="25" spans="1:8" ht="15">
      <c r="A25" s="57">
        <f t="shared" si="1"/>
        <v>1998</v>
      </c>
      <c r="B25" s="57" t="s">
        <v>364</v>
      </c>
      <c r="C25" s="17"/>
      <c r="D25" s="17"/>
      <c r="E25" s="17"/>
      <c r="F25" s="17"/>
      <c r="G25" s="17"/>
      <c r="H25" s="17"/>
    </row>
    <row r="26" spans="1:8" ht="15">
      <c r="A26" s="57">
        <v>1999</v>
      </c>
      <c r="B26" s="17"/>
      <c r="C26" s="17"/>
      <c r="D26" s="17"/>
      <c r="E26" s="17"/>
      <c r="F26" s="17"/>
      <c r="G26" s="17"/>
      <c r="H26" s="17"/>
    </row>
    <row r="27" spans="1:8" ht="15">
      <c r="A27" s="17"/>
      <c r="B27" s="17"/>
      <c r="C27" s="17"/>
      <c r="D27" s="17"/>
      <c r="E27" s="17"/>
      <c r="F27" s="17"/>
      <c r="G27" s="17"/>
      <c r="H27" s="17"/>
    </row>
    <row r="28" spans="1:8" ht="15">
      <c r="A28" s="21" t="s">
        <v>388</v>
      </c>
      <c r="B28" s="57" t="s">
        <v>394</v>
      </c>
      <c r="C28" s="57" t="s">
        <v>395</v>
      </c>
      <c r="D28" s="57" t="s">
        <v>396</v>
      </c>
      <c r="E28" s="57" t="s">
        <v>397</v>
      </c>
      <c r="F28" s="57" t="s">
        <v>398</v>
      </c>
      <c r="G28" s="57" t="s">
        <v>121</v>
      </c>
      <c r="H28" s="17"/>
    </row>
    <row r="29" spans="1:8" ht="15">
      <c r="A29" s="17"/>
      <c r="B29" s="17"/>
      <c r="C29" s="17"/>
      <c r="D29" s="17"/>
      <c r="E29" s="17"/>
      <c r="F29" s="17"/>
      <c r="G29" s="17"/>
      <c r="H29" s="17"/>
    </row>
    <row r="30" spans="1:8" ht="15">
      <c r="A30" s="21" t="s">
        <v>429</v>
      </c>
      <c r="B30" s="57" t="s">
        <v>407</v>
      </c>
      <c r="C30" s="57" t="s">
        <v>395</v>
      </c>
      <c r="D30" s="57" t="s">
        <v>396</v>
      </c>
      <c r="E30" s="17"/>
      <c r="F30" s="17"/>
      <c r="G30" s="17"/>
      <c r="H30" s="17"/>
    </row>
    <row r="31" spans="1:8" ht="15">
      <c r="A31" s="21"/>
      <c r="B31" s="17"/>
      <c r="C31" s="17"/>
      <c r="D31" s="17"/>
      <c r="E31" s="17"/>
      <c r="F31" s="17"/>
      <c r="G31" s="17"/>
      <c r="H31" s="17"/>
    </row>
    <row r="32" spans="1:8" ht="15">
      <c r="A32" s="21" t="s">
        <v>428</v>
      </c>
      <c r="B32" s="57" t="s">
        <v>410</v>
      </c>
      <c r="C32" s="57" t="s">
        <v>395</v>
      </c>
      <c r="D32" s="57" t="s">
        <v>411</v>
      </c>
      <c r="E32" s="17"/>
      <c r="F32" s="17"/>
      <c r="G32" s="17"/>
      <c r="H32" s="17"/>
    </row>
    <row r="33" spans="1:8" ht="15">
      <c r="A33" s="17"/>
      <c r="B33" s="17"/>
      <c r="C33" s="17"/>
      <c r="D33" s="17"/>
      <c r="E33" s="17"/>
      <c r="F33" s="17"/>
      <c r="G33" s="17"/>
      <c r="H33" s="17"/>
    </row>
    <row r="34" spans="1:8" ht="15">
      <c r="A34" s="21" t="s">
        <v>432</v>
      </c>
      <c r="B34" s="57" t="s">
        <v>416</v>
      </c>
      <c r="C34" s="57" t="s">
        <v>417</v>
      </c>
      <c r="D34" s="57" t="s">
        <v>342</v>
      </c>
      <c r="E34" s="57" t="s">
        <v>418</v>
      </c>
      <c r="F34" s="57" t="s">
        <v>419</v>
      </c>
      <c r="G34" s="17"/>
      <c r="H34" s="17"/>
    </row>
    <row r="35" spans="1:8" ht="15">
      <c r="A35" s="17"/>
      <c r="B35" s="17"/>
      <c r="C35" s="17"/>
      <c r="D35" s="17"/>
      <c r="E35" s="17"/>
      <c r="F35" s="17"/>
      <c r="G35" s="17"/>
      <c r="H35" s="17"/>
    </row>
    <row r="36" spans="1:8" ht="15">
      <c r="A36" s="21" t="s">
        <v>431</v>
      </c>
      <c r="B36" s="57" t="s">
        <v>420</v>
      </c>
      <c r="C36" s="57" t="s">
        <v>421</v>
      </c>
      <c r="D36" s="57" t="s">
        <v>396</v>
      </c>
      <c r="E36" s="57" t="s">
        <v>397</v>
      </c>
      <c r="F36" s="57" t="s">
        <v>398</v>
      </c>
      <c r="G36" s="57" t="s">
        <v>121</v>
      </c>
      <c r="H36" s="17"/>
    </row>
    <row r="37" spans="1:8" ht="15">
      <c r="A37" s="17"/>
      <c r="B37" s="17"/>
      <c r="C37" s="17"/>
      <c r="D37" s="17"/>
      <c r="E37" s="17"/>
      <c r="F37" s="17"/>
      <c r="G37" s="17"/>
      <c r="H37" s="17"/>
    </row>
    <row r="38" spans="1:8" ht="15">
      <c r="A38" s="21" t="s">
        <v>425</v>
      </c>
      <c r="B38" s="57" t="s">
        <v>420</v>
      </c>
      <c r="C38" s="57" t="s">
        <v>421</v>
      </c>
      <c r="D38" s="57" t="s">
        <v>396</v>
      </c>
      <c r="E38" s="57" t="s">
        <v>397</v>
      </c>
      <c r="F38" s="57" t="s">
        <v>398</v>
      </c>
      <c r="G38" s="57" t="s">
        <v>121</v>
      </c>
      <c r="H38" s="57" t="s">
        <v>121</v>
      </c>
    </row>
    <row r="39" spans="1:8" ht="15">
      <c r="A39" s="17"/>
      <c r="B39" s="17"/>
      <c r="C39" s="57" t="s">
        <v>0</v>
      </c>
      <c r="D39" s="17"/>
      <c r="E39" s="17"/>
      <c r="F39" s="17"/>
      <c r="G39" s="17"/>
      <c r="H39" s="17"/>
    </row>
    <row r="40" spans="1:8" ht="15">
      <c r="A40" s="21" t="s">
        <v>426</v>
      </c>
      <c r="B40" s="57" t="s">
        <v>423</v>
      </c>
      <c r="C40" s="57" t="s">
        <v>129</v>
      </c>
      <c r="D40" s="57" t="s">
        <v>127</v>
      </c>
      <c r="E40" s="57" t="s">
        <v>126</v>
      </c>
      <c r="F40" s="57" t="s">
        <v>124</v>
      </c>
      <c r="G40" s="57" t="s">
        <v>123</v>
      </c>
      <c r="H40" s="57" t="s">
        <v>121</v>
      </c>
    </row>
  </sheetData>
  <printOptions/>
  <pageMargins left="1" right="1" top="1.25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="75" zoomScaleNormal="75" workbookViewId="0" topLeftCell="A1">
      <selection activeCell="C9" sqref="C9"/>
    </sheetView>
  </sheetViews>
  <sheetFormatPr defaultColWidth="8.88671875" defaultRowHeight="15.75"/>
  <cols>
    <col min="1" max="1" width="12.10546875" style="10" customWidth="1"/>
    <col min="2" max="2" width="2.99609375" style="10" customWidth="1"/>
    <col min="3" max="7" width="9.99609375" style="10" customWidth="1"/>
    <col min="8" max="16384" width="7.10546875" style="10" customWidth="1"/>
  </cols>
  <sheetData>
    <row r="1" spans="1:6" ht="15">
      <c r="A1" s="52" t="s">
        <v>115</v>
      </c>
      <c r="B1" s="56"/>
      <c r="C1" s="56"/>
      <c r="D1" s="56"/>
      <c r="E1" s="53"/>
      <c r="F1" s="53"/>
    </row>
    <row r="2" spans="1:6" ht="12.75" customHeight="1">
      <c r="A2" s="17"/>
      <c r="B2" s="17"/>
      <c r="C2" s="17"/>
      <c r="D2" s="17"/>
      <c r="E2" s="17"/>
      <c r="F2" s="17"/>
    </row>
    <row r="3" spans="1:6" ht="15">
      <c r="A3" s="55" t="s">
        <v>24</v>
      </c>
      <c r="B3" s="53"/>
      <c r="C3" s="53"/>
      <c r="D3" s="53"/>
      <c r="E3" s="53"/>
      <c r="F3" s="53"/>
    </row>
    <row r="4" spans="1:6" ht="15">
      <c r="A4" s="55" t="s">
        <v>117</v>
      </c>
      <c r="B4" s="53"/>
      <c r="C4" s="53"/>
      <c r="D4" s="53"/>
      <c r="E4" s="53"/>
      <c r="F4" s="53"/>
    </row>
    <row r="5" spans="1:6" ht="15">
      <c r="A5" s="17"/>
      <c r="B5" s="17"/>
      <c r="C5" s="17"/>
      <c r="D5" s="17"/>
      <c r="E5" s="17"/>
      <c r="F5" s="17"/>
    </row>
    <row r="6" spans="1:6" ht="15">
      <c r="A6" s="57" t="s">
        <v>45</v>
      </c>
      <c r="B6" s="17"/>
      <c r="C6" s="65" t="s">
        <v>118</v>
      </c>
      <c r="D6" s="65" t="s">
        <v>119</v>
      </c>
      <c r="E6" s="65" t="s">
        <v>120</v>
      </c>
      <c r="F6" s="65" t="s">
        <v>98</v>
      </c>
    </row>
    <row r="7" spans="1:6" ht="15">
      <c r="A7" s="58" t="s">
        <v>52</v>
      </c>
      <c r="B7" s="110"/>
      <c r="C7" s="138" t="s">
        <v>53</v>
      </c>
      <c r="D7" s="138" t="s">
        <v>54</v>
      </c>
      <c r="E7" s="138" t="s">
        <v>49</v>
      </c>
      <c r="F7" s="138" t="s">
        <v>50</v>
      </c>
    </row>
    <row r="8" spans="1:6" ht="15">
      <c r="A8" s="57" t="s">
        <v>58</v>
      </c>
      <c r="B8" s="17"/>
      <c r="C8" s="65" t="s">
        <v>59</v>
      </c>
      <c r="D8" s="65" t="s">
        <v>60</v>
      </c>
      <c r="E8" s="65" t="s">
        <v>61</v>
      </c>
      <c r="F8" s="65" t="s">
        <v>62</v>
      </c>
    </row>
    <row r="9" spans="1:6" ht="15">
      <c r="A9" s="17"/>
      <c r="B9" s="17"/>
      <c r="C9" s="139" t="s">
        <v>463</v>
      </c>
      <c r="D9" s="139" t="s">
        <v>463</v>
      </c>
      <c r="E9" s="139" t="s">
        <v>458</v>
      </c>
      <c r="F9" s="139" t="s">
        <v>462</v>
      </c>
    </row>
    <row r="10" spans="1:6" ht="15">
      <c r="A10" s="57">
        <f aca="true" t="shared" si="0" ref="A10:A15">+A11-1</f>
        <v>1993</v>
      </c>
      <c r="B10" s="17"/>
      <c r="C10" s="60">
        <v>677</v>
      </c>
      <c r="D10" s="65" t="s">
        <v>121</v>
      </c>
      <c r="E10" s="60">
        <f aca="true" t="shared" si="1" ref="E10:E16">C10*D10</f>
        <v>750.1160000000001</v>
      </c>
      <c r="F10" s="60">
        <f aca="true" t="shared" si="2" ref="F10:F16">E10-C10</f>
        <v>73.1160000000001</v>
      </c>
    </row>
    <row r="11" spans="1:6" ht="15">
      <c r="A11" s="57">
        <f t="shared" si="0"/>
        <v>1994</v>
      </c>
      <c r="B11" s="17"/>
      <c r="C11" s="61">
        <v>672</v>
      </c>
      <c r="D11" s="65" t="s">
        <v>123</v>
      </c>
      <c r="E11" s="61">
        <f t="shared" si="1"/>
        <v>825.216</v>
      </c>
      <c r="F11" s="61">
        <f t="shared" si="2"/>
        <v>153.216</v>
      </c>
    </row>
    <row r="12" spans="1:6" ht="15">
      <c r="A12" s="57">
        <f t="shared" si="0"/>
        <v>1995</v>
      </c>
      <c r="B12" s="17"/>
      <c r="C12" s="61">
        <v>657</v>
      </c>
      <c r="D12" s="65" t="s">
        <v>124</v>
      </c>
      <c r="E12" s="61">
        <f t="shared" si="1"/>
        <v>931.626</v>
      </c>
      <c r="F12" s="61">
        <f t="shared" si="2"/>
        <v>274.626</v>
      </c>
    </row>
    <row r="13" spans="1:6" ht="15">
      <c r="A13" s="57">
        <f t="shared" si="0"/>
        <v>1996</v>
      </c>
      <c r="B13" s="17"/>
      <c r="C13" s="61">
        <v>581</v>
      </c>
      <c r="D13" s="65" t="s">
        <v>126</v>
      </c>
      <c r="E13" s="61">
        <f t="shared" si="1"/>
        <v>1042.895</v>
      </c>
      <c r="F13" s="61">
        <f t="shared" si="2"/>
        <v>461.895</v>
      </c>
    </row>
    <row r="14" spans="1:6" ht="15">
      <c r="A14" s="57">
        <f t="shared" si="0"/>
        <v>1997</v>
      </c>
      <c r="B14" s="17"/>
      <c r="C14" s="61">
        <v>437</v>
      </c>
      <c r="D14" s="65" t="s">
        <v>127</v>
      </c>
      <c r="E14" s="61">
        <f t="shared" si="1"/>
        <v>1145.8139999999999</v>
      </c>
      <c r="F14" s="61">
        <f t="shared" si="2"/>
        <v>708.8139999999999</v>
      </c>
    </row>
    <row r="15" spans="1:6" ht="15">
      <c r="A15" s="57">
        <f t="shared" si="0"/>
        <v>1998</v>
      </c>
      <c r="B15" s="17"/>
      <c r="C15" s="61">
        <v>280</v>
      </c>
      <c r="D15" s="65" t="s">
        <v>129</v>
      </c>
      <c r="E15" s="61">
        <f t="shared" si="1"/>
        <v>1265.6</v>
      </c>
      <c r="F15" s="61">
        <f t="shared" si="2"/>
        <v>985.5999999999999</v>
      </c>
    </row>
    <row r="16" spans="1:6" ht="15">
      <c r="A16" s="57">
        <v>1999</v>
      </c>
      <c r="B16" s="17"/>
      <c r="C16" s="62">
        <v>132</v>
      </c>
      <c r="D16" s="65" t="s">
        <v>130</v>
      </c>
      <c r="E16" s="62">
        <f t="shared" si="1"/>
        <v>1343.1000000000001</v>
      </c>
      <c r="F16" s="62">
        <f t="shared" si="2"/>
        <v>1211.1000000000001</v>
      </c>
    </row>
    <row r="17" spans="1:6" ht="15">
      <c r="A17" s="17"/>
      <c r="B17" s="17"/>
      <c r="C17" s="111"/>
      <c r="D17" s="111"/>
      <c r="E17" s="111"/>
      <c r="F17" s="111"/>
    </row>
    <row r="18" spans="1:6" ht="15">
      <c r="A18" s="57" t="s">
        <v>13</v>
      </c>
      <c r="B18" s="17"/>
      <c r="C18" s="60">
        <f>SUM(C10:C16)</f>
        <v>3436</v>
      </c>
      <c r="D18" s="111"/>
      <c r="E18" s="60">
        <f>SUM(E10:E16)</f>
        <v>7304.367</v>
      </c>
      <c r="F18" s="60">
        <f>SUM(F10:F16)</f>
        <v>3868.367</v>
      </c>
    </row>
    <row r="19" spans="1:6" ht="15">
      <c r="A19" s="17"/>
      <c r="B19" s="17"/>
      <c r="C19" s="17"/>
      <c r="D19" s="17"/>
      <c r="E19" s="17"/>
      <c r="F19" s="17"/>
    </row>
    <row r="20" spans="1:6" ht="15">
      <c r="A20" s="21"/>
      <c r="B20" s="17"/>
      <c r="C20" s="17"/>
      <c r="D20" s="17"/>
      <c r="E20" s="17"/>
      <c r="F20" s="17"/>
    </row>
    <row r="21" spans="1:6" ht="15">
      <c r="A21" s="21"/>
      <c r="B21" s="17"/>
      <c r="C21" s="17"/>
      <c r="D21" s="17"/>
      <c r="E21" s="17"/>
      <c r="F21" s="17"/>
    </row>
  </sheetData>
  <printOptions/>
  <pageMargins left="1" right="1" top="1.25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75" zoomScaleNormal="75" workbookViewId="0" topLeftCell="A1">
      <selection activeCell="A1" sqref="A1:H26"/>
    </sheetView>
  </sheetViews>
  <sheetFormatPr defaultColWidth="8.88671875" defaultRowHeight="15.75"/>
  <cols>
    <col min="1" max="8" width="9.6640625" style="10" customWidth="1"/>
    <col min="9" max="16384" width="7.10546875" style="10" customWidth="1"/>
  </cols>
  <sheetData>
    <row r="1" spans="1:8" ht="15.75">
      <c r="A1" s="63" t="s">
        <v>252</v>
      </c>
      <c r="B1" s="54"/>
      <c r="C1" s="54"/>
      <c r="D1" s="54"/>
      <c r="E1" s="54"/>
      <c r="F1" s="53"/>
      <c r="G1" s="53"/>
      <c r="H1" s="53"/>
    </row>
    <row r="2" spans="1:8" ht="12.75" customHeight="1">
      <c r="A2" s="112" t="s">
        <v>30</v>
      </c>
      <c r="B2" s="72"/>
      <c r="C2" s="53"/>
      <c r="D2" s="53"/>
      <c r="E2" s="53"/>
      <c r="F2" s="53"/>
      <c r="G2" s="53"/>
      <c r="H2" s="53"/>
    </row>
    <row r="3" spans="1:8" ht="15">
      <c r="A3" s="17"/>
      <c r="B3" s="17"/>
      <c r="C3" s="17"/>
      <c r="D3" s="17"/>
      <c r="E3" s="17"/>
      <c r="F3" s="17"/>
      <c r="G3" s="17"/>
      <c r="H3" s="17"/>
    </row>
    <row r="4" spans="1:8" ht="15.75">
      <c r="A4" s="112" t="s">
        <v>24</v>
      </c>
      <c r="B4" s="72"/>
      <c r="C4" s="72"/>
      <c r="D4" s="72"/>
      <c r="E4" s="72"/>
      <c r="F4" s="72"/>
      <c r="G4" s="72"/>
      <c r="H4" s="72"/>
    </row>
    <row r="5" spans="1:8" ht="15">
      <c r="A5" s="17"/>
      <c r="B5" s="17"/>
      <c r="C5" s="17"/>
      <c r="D5" s="17"/>
      <c r="E5" s="17"/>
      <c r="F5" s="17"/>
      <c r="G5" s="17"/>
      <c r="H5" s="17"/>
    </row>
    <row r="6" spans="1:8" ht="15">
      <c r="A6" s="57" t="s">
        <v>45</v>
      </c>
      <c r="B6" s="64" t="s">
        <v>176</v>
      </c>
      <c r="C6" s="64" t="s">
        <v>176</v>
      </c>
      <c r="D6" s="21" t="s">
        <v>300</v>
      </c>
      <c r="E6" s="17"/>
      <c r="F6" s="17"/>
      <c r="G6" s="64" t="s">
        <v>176</v>
      </c>
      <c r="H6" s="64" t="s">
        <v>176</v>
      </c>
    </row>
    <row r="7" spans="1:8" ht="15">
      <c r="A7" s="57" t="s">
        <v>52</v>
      </c>
      <c r="B7" s="57" t="s">
        <v>181</v>
      </c>
      <c r="C7" s="57" t="s">
        <v>182</v>
      </c>
      <c r="D7" s="57" t="s">
        <v>183</v>
      </c>
      <c r="E7" s="57" t="s">
        <v>184</v>
      </c>
      <c r="F7" s="57" t="s">
        <v>185</v>
      </c>
      <c r="G7" s="57" t="s">
        <v>186</v>
      </c>
      <c r="H7" s="57" t="s">
        <v>187</v>
      </c>
    </row>
    <row r="8" spans="1:8" ht="15">
      <c r="A8" s="17"/>
      <c r="B8" s="17"/>
      <c r="C8" s="17"/>
      <c r="D8" s="17"/>
      <c r="E8" s="17"/>
      <c r="F8" s="17"/>
      <c r="G8" s="17"/>
      <c r="H8" s="17"/>
    </row>
    <row r="9" spans="1:8" ht="15">
      <c r="A9" s="57">
        <f aca="true" t="shared" si="0" ref="A9:A14">+A10-1</f>
        <v>1993</v>
      </c>
      <c r="B9" s="57" t="s">
        <v>302</v>
      </c>
      <c r="C9" s="57" t="s">
        <v>303</v>
      </c>
      <c r="D9" s="57" t="s">
        <v>304</v>
      </c>
      <c r="E9" s="57" t="s">
        <v>305</v>
      </c>
      <c r="F9" s="57" t="s">
        <v>306</v>
      </c>
      <c r="G9" s="57" t="s">
        <v>307</v>
      </c>
      <c r="H9" s="57" t="s">
        <v>70</v>
      </c>
    </row>
    <row r="10" spans="1:8" ht="15">
      <c r="A10" s="57">
        <f t="shared" si="0"/>
        <v>1994</v>
      </c>
      <c r="B10" s="57" t="s">
        <v>310</v>
      </c>
      <c r="C10" s="57" t="s">
        <v>311</v>
      </c>
      <c r="D10" s="57" t="s">
        <v>312</v>
      </c>
      <c r="E10" s="57" t="s">
        <v>313</v>
      </c>
      <c r="F10" s="57" t="s">
        <v>314</v>
      </c>
      <c r="G10" s="57" t="s">
        <v>122</v>
      </c>
      <c r="H10" s="17"/>
    </row>
    <row r="11" spans="1:8" ht="15">
      <c r="A11" s="57">
        <f t="shared" si="0"/>
        <v>1995</v>
      </c>
      <c r="B11" s="57" t="s">
        <v>315</v>
      </c>
      <c r="C11" s="57" t="s">
        <v>316</v>
      </c>
      <c r="D11" s="57" t="s">
        <v>317</v>
      </c>
      <c r="E11" s="57" t="s">
        <v>318</v>
      </c>
      <c r="F11" s="57" t="s">
        <v>319</v>
      </c>
      <c r="G11" s="17"/>
      <c r="H11" s="17"/>
    </row>
    <row r="12" spans="1:8" ht="15">
      <c r="A12" s="57">
        <f t="shared" si="0"/>
        <v>1996</v>
      </c>
      <c r="B12" s="57" t="s">
        <v>320</v>
      </c>
      <c r="C12" s="57" t="s">
        <v>321</v>
      </c>
      <c r="D12" s="57" t="s">
        <v>322</v>
      </c>
      <c r="E12" s="57" t="s">
        <v>125</v>
      </c>
      <c r="F12" s="17"/>
      <c r="G12" s="17"/>
      <c r="H12" s="17"/>
    </row>
    <row r="13" spans="1:8" ht="15">
      <c r="A13" s="57">
        <f t="shared" si="0"/>
        <v>1997</v>
      </c>
      <c r="B13" s="57" t="s">
        <v>332</v>
      </c>
      <c r="C13" s="57" t="s">
        <v>333</v>
      </c>
      <c r="D13" s="57" t="s">
        <v>334</v>
      </c>
      <c r="E13" s="17"/>
      <c r="F13" s="17"/>
      <c r="G13" s="17"/>
      <c r="H13" s="17"/>
    </row>
    <row r="14" spans="1:8" ht="15">
      <c r="A14" s="57">
        <f t="shared" si="0"/>
        <v>1998</v>
      </c>
      <c r="B14" s="57" t="s">
        <v>345</v>
      </c>
      <c r="C14" s="57" t="s">
        <v>346</v>
      </c>
      <c r="D14" s="17"/>
      <c r="E14" s="17"/>
      <c r="F14" s="17"/>
      <c r="G14" s="17"/>
      <c r="H14" s="17"/>
    </row>
    <row r="15" spans="1:8" ht="15">
      <c r="A15" s="57">
        <v>1999</v>
      </c>
      <c r="B15" s="57" t="s">
        <v>88</v>
      </c>
      <c r="C15" s="17"/>
      <c r="D15" s="17"/>
      <c r="E15" s="17"/>
      <c r="F15" s="17"/>
      <c r="G15" s="17"/>
      <c r="H15" s="17"/>
    </row>
    <row r="16" spans="1:8" ht="15">
      <c r="A16" s="17"/>
      <c r="B16" s="17"/>
      <c r="C16" s="17"/>
      <c r="D16" s="17"/>
      <c r="E16" s="17"/>
      <c r="F16" s="17"/>
      <c r="G16" s="17"/>
      <c r="H16" s="17"/>
    </row>
    <row r="17" spans="1:8" ht="15">
      <c r="A17" s="57" t="s">
        <v>45</v>
      </c>
      <c r="B17" s="64" t="s">
        <v>176</v>
      </c>
      <c r="C17" s="64" t="s">
        <v>176</v>
      </c>
      <c r="D17" s="21" t="s">
        <v>365</v>
      </c>
      <c r="E17" s="17"/>
      <c r="F17" s="17"/>
      <c r="G17" s="64" t="s">
        <v>176</v>
      </c>
      <c r="H17" s="64" t="s">
        <v>176</v>
      </c>
    </row>
    <row r="18" spans="1:8" ht="15">
      <c r="A18" s="57" t="s">
        <v>52</v>
      </c>
      <c r="B18" s="57" t="s">
        <v>181</v>
      </c>
      <c r="C18" s="57" t="s">
        <v>182</v>
      </c>
      <c r="D18" s="57" t="s">
        <v>183</v>
      </c>
      <c r="E18" s="57" t="s">
        <v>184</v>
      </c>
      <c r="F18" s="57" t="s">
        <v>185</v>
      </c>
      <c r="G18" s="57" t="s">
        <v>186</v>
      </c>
      <c r="H18" s="57" t="s">
        <v>187</v>
      </c>
    </row>
    <row r="19" spans="1:8" ht="15">
      <c r="A19" s="17"/>
      <c r="B19" s="17"/>
      <c r="C19" s="17"/>
      <c r="D19" s="17"/>
      <c r="E19" s="17"/>
      <c r="F19" s="17"/>
      <c r="G19" s="17"/>
      <c r="H19" s="17"/>
    </row>
    <row r="20" spans="1:8" ht="15">
      <c r="A20" s="57">
        <f aca="true" t="shared" si="1" ref="A20:A25">+A21-1</f>
        <v>1993</v>
      </c>
      <c r="B20" s="57" t="s">
        <v>366</v>
      </c>
      <c r="C20" s="57" t="s">
        <v>367</v>
      </c>
      <c r="D20" s="57" t="s">
        <v>368</v>
      </c>
      <c r="E20" s="57" t="s">
        <v>369</v>
      </c>
      <c r="F20" s="57" t="s">
        <v>370</v>
      </c>
      <c r="G20" s="57" t="s">
        <v>371</v>
      </c>
      <c r="H20" s="57" t="s">
        <v>372</v>
      </c>
    </row>
    <row r="21" spans="1:8" ht="15">
      <c r="A21" s="57">
        <f t="shared" si="1"/>
        <v>1994</v>
      </c>
      <c r="B21" s="57" t="s">
        <v>373</v>
      </c>
      <c r="C21" s="57" t="s">
        <v>374</v>
      </c>
      <c r="D21" s="57" t="s">
        <v>375</v>
      </c>
      <c r="E21" s="57" t="s">
        <v>376</v>
      </c>
      <c r="F21" s="57" t="s">
        <v>377</v>
      </c>
      <c r="G21" s="57" t="s">
        <v>378</v>
      </c>
      <c r="H21" s="17"/>
    </row>
    <row r="22" spans="1:8" ht="15">
      <c r="A22" s="57">
        <f t="shared" si="1"/>
        <v>1995</v>
      </c>
      <c r="B22" s="57" t="s">
        <v>379</v>
      </c>
      <c r="C22" s="57" t="s">
        <v>380</v>
      </c>
      <c r="D22" s="57" t="s">
        <v>381</v>
      </c>
      <c r="E22" s="57" t="s">
        <v>382</v>
      </c>
      <c r="F22" s="57" t="s">
        <v>383</v>
      </c>
      <c r="G22" s="17"/>
      <c r="H22" s="17"/>
    </row>
    <row r="23" spans="1:8" ht="15">
      <c r="A23" s="57">
        <f t="shared" si="1"/>
        <v>1996</v>
      </c>
      <c r="B23" s="57" t="s">
        <v>384</v>
      </c>
      <c r="C23" s="57" t="s">
        <v>385</v>
      </c>
      <c r="D23" s="57" t="s">
        <v>386</v>
      </c>
      <c r="E23" s="57" t="s">
        <v>387</v>
      </c>
      <c r="F23" s="17"/>
      <c r="G23" s="17"/>
      <c r="H23" s="17"/>
    </row>
    <row r="24" spans="1:8" ht="15">
      <c r="A24" s="57">
        <f t="shared" si="1"/>
        <v>1997</v>
      </c>
      <c r="B24" s="57" t="s">
        <v>399</v>
      </c>
      <c r="C24" s="57" t="s">
        <v>400</v>
      </c>
      <c r="D24" s="57" t="s">
        <v>401</v>
      </c>
      <c r="E24" s="17"/>
      <c r="F24" s="17"/>
      <c r="G24" s="17"/>
      <c r="H24" s="17"/>
    </row>
    <row r="25" spans="1:8" ht="15">
      <c r="A25" s="57">
        <f t="shared" si="1"/>
        <v>1998</v>
      </c>
      <c r="B25" s="57" t="s">
        <v>402</v>
      </c>
      <c r="C25" s="57" t="s">
        <v>403</v>
      </c>
      <c r="D25" s="17"/>
      <c r="E25" s="17"/>
      <c r="F25" s="17"/>
      <c r="G25" s="17"/>
      <c r="H25" s="17"/>
    </row>
    <row r="26" spans="1:8" ht="15">
      <c r="A26" s="57">
        <v>1999</v>
      </c>
      <c r="B26" s="57" t="s">
        <v>408</v>
      </c>
      <c r="C26" s="17"/>
      <c r="D26" s="17"/>
      <c r="E26" s="17"/>
      <c r="F26" s="17"/>
      <c r="G26" s="17"/>
      <c r="H26" s="17"/>
    </row>
  </sheetData>
  <printOptions/>
  <pageMargins left="1" right="1" top="1.25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="75" zoomScaleNormal="75" workbookViewId="0" topLeftCell="A1">
      <selection activeCell="A2" sqref="A2"/>
    </sheetView>
  </sheetViews>
  <sheetFormatPr defaultColWidth="8.88671875" defaultRowHeight="15.75"/>
  <cols>
    <col min="1" max="8" width="9.6640625" style="10" customWidth="1"/>
    <col min="9" max="16384" width="8.88671875" style="10" customWidth="1"/>
  </cols>
  <sheetData>
    <row r="1" spans="1:8" ht="15.75">
      <c r="A1" s="63" t="s">
        <v>252</v>
      </c>
      <c r="B1" s="54"/>
      <c r="C1" s="54"/>
      <c r="D1" s="54"/>
      <c r="E1" s="54"/>
      <c r="F1" s="53"/>
      <c r="G1" s="53"/>
      <c r="H1" s="53"/>
    </row>
    <row r="2" spans="1:8" ht="12.75" customHeight="1">
      <c r="A2" s="112"/>
      <c r="B2" s="72"/>
      <c r="C2" s="53"/>
      <c r="D2" s="53"/>
      <c r="E2" s="53"/>
      <c r="F2" s="53"/>
      <c r="G2" s="53"/>
      <c r="H2" s="53"/>
    </row>
    <row r="3" spans="1:8" ht="15">
      <c r="A3" s="17"/>
      <c r="B3" s="17"/>
      <c r="C3" s="17"/>
      <c r="D3" s="17"/>
      <c r="E3" s="17"/>
      <c r="F3" s="17"/>
      <c r="G3" s="17"/>
      <c r="H3" s="17"/>
    </row>
    <row r="4" spans="1:8" ht="15.75">
      <c r="A4" s="112" t="s">
        <v>24</v>
      </c>
      <c r="B4" s="72"/>
      <c r="C4" s="72"/>
      <c r="D4" s="72"/>
      <c r="E4" s="72"/>
      <c r="F4" s="72"/>
      <c r="G4" s="72"/>
      <c r="H4" s="72"/>
    </row>
    <row r="5" spans="1:8" ht="15">
      <c r="A5" s="17"/>
      <c r="B5" s="17"/>
      <c r="C5" s="17"/>
      <c r="D5" s="17"/>
      <c r="E5" s="17"/>
      <c r="F5" s="17"/>
      <c r="G5" s="17"/>
      <c r="H5" s="17"/>
    </row>
    <row r="6" spans="1:8" ht="15">
      <c r="A6" s="57" t="s">
        <v>45</v>
      </c>
      <c r="B6" s="21" t="s">
        <v>412</v>
      </c>
      <c r="C6" s="17"/>
      <c r="D6" s="17"/>
      <c r="E6" s="17"/>
      <c r="F6" s="17"/>
      <c r="G6" s="17"/>
      <c r="H6" s="17"/>
    </row>
    <row r="7" spans="1:8" ht="15">
      <c r="A7" s="17"/>
      <c r="B7" s="17"/>
      <c r="C7" s="17"/>
      <c r="D7" s="17"/>
      <c r="E7" s="17"/>
      <c r="F7" s="17"/>
      <c r="G7" s="17"/>
      <c r="H7" s="17"/>
    </row>
    <row r="8" spans="1:8" ht="15">
      <c r="A8" s="57" t="s">
        <v>52</v>
      </c>
      <c r="B8" s="57" t="s">
        <v>181</v>
      </c>
      <c r="C8" s="57" t="s">
        <v>182</v>
      </c>
      <c r="D8" s="57" t="s">
        <v>183</v>
      </c>
      <c r="E8" s="57" t="s">
        <v>184</v>
      </c>
      <c r="F8" s="57" t="s">
        <v>185</v>
      </c>
      <c r="G8" s="57" t="s">
        <v>186</v>
      </c>
      <c r="H8" s="57" t="s">
        <v>187</v>
      </c>
    </row>
    <row r="9" spans="1:8" ht="15">
      <c r="A9" s="17"/>
      <c r="B9" s="17"/>
      <c r="C9" s="17"/>
      <c r="D9" s="17"/>
      <c r="E9" s="17"/>
      <c r="F9" s="17"/>
      <c r="G9" s="17"/>
      <c r="H9" s="17"/>
    </row>
    <row r="10" spans="1:8" ht="15">
      <c r="A10" s="57">
        <f aca="true" t="shared" si="0" ref="A10:A15">+A11-1</f>
        <v>1993</v>
      </c>
      <c r="B10" s="57" t="s">
        <v>260</v>
      </c>
      <c r="C10" s="57" t="s">
        <v>261</v>
      </c>
      <c r="D10" s="57" t="s">
        <v>262</v>
      </c>
      <c r="E10" s="57" t="s">
        <v>263</v>
      </c>
      <c r="F10" s="57" t="s">
        <v>264</v>
      </c>
      <c r="G10" s="57" t="s">
        <v>265</v>
      </c>
      <c r="H10" s="57" t="s">
        <v>68</v>
      </c>
    </row>
    <row r="11" spans="1:8" ht="15">
      <c r="A11" s="57">
        <f t="shared" si="0"/>
        <v>1994</v>
      </c>
      <c r="B11" s="57" t="s">
        <v>272</v>
      </c>
      <c r="C11" s="57" t="s">
        <v>261</v>
      </c>
      <c r="D11" s="57" t="s">
        <v>273</v>
      </c>
      <c r="E11" s="57" t="s">
        <v>263</v>
      </c>
      <c r="F11" s="57" t="s">
        <v>274</v>
      </c>
      <c r="G11" s="57" t="s">
        <v>72</v>
      </c>
      <c r="H11" s="17"/>
    </row>
    <row r="12" spans="1:8" ht="15">
      <c r="A12" s="57">
        <f t="shared" si="0"/>
        <v>1995</v>
      </c>
      <c r="B12" s="57" t="s">
        <v>272</v>
      </c>
      <c r="C12" s="57" t="s">
        <v>261</v>
      </c>
      <c r="D12" s="57" t="s">
        <v>262</v>
      </c>
      <c r="E12" s="57" t="s">
        <v>281</v>
      </c>
      <c r="F12" s="57" t="s">
        <v>75</v>
      </c>
      <c r="G12" s="17"/>
      <c r="H12" s="17"/>
    </row>
    <row r="13" spans="1:8" ht="15">
      <c r="A13" s="57">
        <f t="shared" si="0"/>
        <v>1996</v>
      </c>
      <c r="B13" s="57" t="s">
        <v>260</v>
      </c>
      <c r="C13" s="57" t="s">
        <v>83</v>
      </c>
      <c r="D13" s="57" t="s">
        <v>286</v>
      </c>
      <c r="E13" s="57" t="s">
        <v>77</v>
      </c>
      <c r="F13" s="17"/>
      <c r="G13" s="17"/>
      <c r="H13" s="17"/>
    </row>
    <row r="14" spans="1:8" ht="15">
      <c r="A14" s="57">
        <f t="shared" si="0"/>
        <v>1997</v>
      </c>
      <c r="B14" s="57" t="s">
        <v>86</v>
      </c>
      <c r="C14" s="57" t="s">
        <v>290</v>
      </c>
      <c r="D14" s="57" t="s">
        <v>80</v>
      </c>
      <c r="E14" s="17"/>
      <c r="F14" s="17"/>
      <c r="G14" s="17"/>
      <c r="H14" s="17"/>
    </row>
    <row r="15" spans="1:8" ht="15">
      <c r="A15" s="57">
        <f t="shared" si="0"/>
        <v>1998</v>
      </c>
      <c r="B15" s="57" t="s">
        <v>260</v>
      </c>
      <c r="C15" s="57" t="s">
        <v>83</v>
      </c>
      <c r="D15" s="17"/>
      <c r="E15" s="17"/>
      <c r="F15" s="17"/>
      <c r="G15" s="17"/>
      <c r="H15" s="17"/>
    </row>
    <row r="16" spans="1:8" ht="15">
      <c r="A16" s="57">
        <v>1999</v>
      </c>
      <c r="B16" s="57" t="s">
        <v>86</v>
      </c>
      <c r="C16" s="17"/>
      <c r="D16" s="17"/>
      <c r="E16" s="17"/>
      <c r="F16" s="17"/>
      <c r="G16" s="17"/>
      <c r="H16" s="17"/>
    </row>
  </sheetData>
  <printOptions/>
  <pageMargins left="1" right="1" top="1.25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1" width="18.5546875" style="8" customWidth="1"/>
    <col min="2" max="8" width="9.3359375" style="8" customWidth="1"/>
    <col min="9" max="16384" width="7.10546875" style="8" customWidth="1"/>
  </cols>
  <sheetData>
    <row r="1" spans="1:8" ht="15.75">
      <c r="A1" s="7" t="s">
        <v>16</v>
      </c>
      <c r="B1" s="5"/>
      <c r="C1" s="5"/>
      <c r="D1" s="5"/>
      <c r="E1" s="5"/>
      <c r="F1" s="4"/>
      <c r="G1" s="4"/>
      <c r="H1" s="4"/>
    </row>
    <row r="2" spans="1:8" ht="12.75" customHeight="1">
      <c r="A2"/>
      <c r="B2"/>
      <c r="C2"/>
      <c r="D2"/>
      <c r="E2"/>
      <c r="F2"/>
      <c r="G2"/>
      <c r="H2"/>
    </row>
    <row r="3" spans="1:8" ht="15.75">
      <c r="A3" s="6" t="s">
        <v>24</v>
      </c>
      <c r="B3" s="4"/>
      <c r="C3" s="4"/>
      <c r="D3" s="4"/>
      <c r="E3" s="4"/>
      <c r="F3" s="4"/>
      <c r="G3" s="4"/>
      <c r="H3" s="4"/>
    </row>
    <row r="4" spans="1:8" ht="12.75" customHeight="1">
      <c r="A4"/>
      <c r="B4"/>
      <c r="C4"/>
      <c r="D4"/>
      <c r="E4"/>
      <c r="F4"/>
      <c r="G4"/>
      <c r="H4"/>
    </row>
    <row r="5" spans="1:8" ht="15.75">
      <c r="A5" s="2" t="s">
        <v>45</v>
      </c>
      <c r="B5" s="3" t="s">
        <v>176</v>
      </c>
      <c r="C5" s="3" t="s">
        <v>176</v>
      </c>
      <c r="D5" s="1" t="s">
        <v>308</v>
      </c>
      <c r="E5"/>
      <c r="F5"/>
      <c r="G5"/>
      <c r="H5" s="3" t="s">
        <v>176</v>
      </c>
    </row>
    <row r="6" spans="1:8" ht="15.75">
      <c r="A6" s="2" t="s">
        <v>52</v>
      </c>
      <c r="B6" s="2" t="s">
        <v>218</v>
      </c>
      <c r="C6" s="2" t="s">
        <v>219</v>
      </c>
      <c r="D6" s="2" t="s">
        <v>220</v>
      </c>
      <c r="E6" s="2" t="s">
        <v>221</v>
      </c>
      <c r="F6" s="2" t="s">
        <v>222</v>
      </c>
      <c r="G6" s="2" t="s">
        <v>223</v>
      </c>
      <c r="H6" s="2" t="s">
        <v>224</v>
      </c>
    </row>
    <row r="7" spans="1:8" ht="15.75">
      <c r="A7"/>
      <c r="B7"/>
      <c r="C7"/>
      <c r="D7"/>
      <c r="E7"/>
      <c r="F7"/>
      <c r="G7"/>
      <c r="H7"/>
    </row>
    <row r="8" spans="1:8" ht="15.75">
      <c r="A8" s="2">
        <f aca="true" t="shared" si="0" ref="A8:A13">+A9-1</f>
        <v>1993</v>
      </c>
      <c r="B8" s="2" t="s">
        <v>323</v>
      </c>
      <c r="C8" s="2" t="s">
        <v>324</v>
      </c>
      <c r="D8" s="2" t="s">
        <v>325</v>
      </c>
      <c r="E8" s="2" t="s">
        <v>326</v>
      </c>
      <c r="F8" s="2" t="s">
        <v>327</v>
      </c>
      <c r="G8" s="2" t="s">
        <v>69</v>
      </c>
      <c r="H8"/>
    </row>
    <row r="9" spans="1:8" ht="15.75">
      <c r="A9" s="2">
        <f t="shared" si="0"/>
        <v>1994</v>
      </c>
      <c r="B9" s="2" t="s">
        <v>335</v>
      </c>
      <c r="C9" s="2" t="s">
        <v>336</v>
      </c>
      <c r="D9" s="2" t="s">
        <v>337</v>
      </c>
      <c r="E9" s="2" t="s">
        <v>338</v>
      </c>
      <c r="F9" s="2" t="s">
        <v>339</v>
      </c>
      <c r="G9"/>
      <c r="H9"/>
    </row>
    <row r="10" spans="1:8" ht="15.75">
      <c r="A10" s="2">
        <f t="shared" si="0"/>
        <v>1995</v>
      </c>
      <c r="B10" s="2" t="s">
        <v>347</v>
      </c>
      <c r="C10" s="2" t="s">
        <v>348</v>
      </c>
      <c r="D10" s="2" t="s">
        <v>349</v>
      </c>
      <c r="E10" s="2" t="s">
        <v>240</v>
      </c>
      <c r="F10"/>
      <c r="G10"/>
      <c r="H10"/>
    </row>
    <row r="11" spans="1:8" ht="15.75">
      <c r="A11" s="2">
        <f t="shared" si="0"/>
        <v>1996</v>
      </c>
      <c r="B11" s="2" t="s">
        <v>354</v>
      </c>
      <c r="C11" s="2" t="s">
        <v>324</v>
      </c>
      <c r="D11" s="2" t="s">
        <v>355</v>
      </c>
      <c r="E11"/>
      <c r="F11"/>
      <c r="G11"/>
      <c r="H11"/>
    </row>
    <row r="12" spans="1:8" ht="15.75">
      <c r="A12" s="2">
        <f t="shared" si="0"/>
        <v>1997</v>
      </c>
      <c r="B12" s="2" t="s">
        <v>359</v>
      </c>
      <c r="C12" s="2" t="s">
        <v>360</v>
      </c>
      <c r="D12"/>
      <c r="E12"/>
      <c r="F12"/>
      <c r="G12"/>
      <c r="H12"/>
    </row>
    <row r="13" spans="1:8" ht="15.75">
      <c r="A13" s="2">
        <f t="shared" si="0"/>
        <v>1998</v>
      </c>
      <c r="B13" s="2" t="s">
        <v>363</v>
      </c>
      <c r="C13"/>
      <c r="D13"/>
      <c r="E13"/>
      <c r="F13"/>
      <c r="G13"/>
      <c r="H13"/>
    </row>
    <row r="14" spans="1:8" ht="15.75">
      <c r="A14" s="2">
        <v>1999</v>
      </c>
      <c r="B14"/>
      <c r="C14"/>
      <c r="D14"/>
      <c r="E14"/>
      <c r="F14"/>
      <c r="G14"/>
      <c r="H14"/>
    </row>
    <row r="15" spans="1:8" ht="15.75">
      <c r="A15"/>
      <c r="B15"/>
      <c r="C15"/>
      <c r="D15"/>
      <c r="E15"/>
      <c r="F15"/>
      <c r="G15"/>
      <c r="H15"/>
    </row>
    <row r="16" spans="1:8" ht="15.75">
      <c r="A16" s="9" t="s">
        <v>388</v>
      </c>
      <c r="B16" s="2" t="s">
        <v>389</v>
      </c>
      <c r="C16" s="2" t="s">
        <v>390</v>
      </c>
      <c r="D16" s="2" t="s">
        <v>391</v>
      </c>
      <c r="E16" s="2" t="s">
        <v>392</v>
      </c>
      <c r="F16" s="2" t="s">
        <v>393</v>
      </c>
      <c r="G16" s="2" t="s">
        <v>69</v>
      </c>
      <c r="H16"/>
    </row>
    <row r="17" spans="1:8" ht="15.75">
      <c r="A17" s="109"/>
      <c r="B17"/>
      <c r="C17"/>
      <c r="D17"/>
      <c r="E17"/>
      <c r="F17"/>
      <c r="G17"/>
      <c r="H17"/>
    </row>
    <row r="18" spans="1:8" ht="15.75">
      <c r="A18" s="9" t="s">
        <v>404</v>
      </c>
      <c r="B18" s="2" t="s">
        <v>405</v>
      </c>
      <c r="C18" s="2" t="s">
        <v>406</v>
      </c>
      <c r="D18" s="2" t="s">
        <v>391</v>
      </c>
      <c r="E18"/>
      <c r="F18"/>
      <c r="G18"/>
      <c r="H18"/>
    </row>
    <row r="19" spans="1:8" ht="15.75">
      <c r="A19" s="109"/>
      <c r="B19"/>
      <c r="C19"/>
      <c r="D19"/>
      <c r="E19"/>
      <c r="F19"/>
      <c r="G19"/>
      <c r="H19"/>
    </row>
    <row r="20" spans="1:8" ht="15.75">
      <c r="A20" s="9" t="s">
        <v>433</v>
      </c>
      <c r="B20" s="2" t="s">
        <v>359</v>
      </c>
      <c r="C20" s="2" t="s">
        <v>406</v>
      </c>
      <c r="D20" s="2" t="s">
        <v>409</v>
      </c>
      <c r="E20"/>
      <c r="F20"/>
      <c r="G20"/>
      <c r="H20"/>
    </row>
    <row r="21" spans="1:8" ht="15.75">
      <c r="A21" s="109"/>
      <c r="B21"/>
      <c r="C21"/>
      <c r="D21"/>
      <c r="E21"/>
      <c r="F21"/>
      <c r="G21"/>
      <c r="H21"/>
    </row>
    <row r="22" spans="1:8" ht="15.75">
      <c r="A22" s="9" t="s">
        <v>430</v>
      </c>
      <c r="B22" s="2" t="s">
        <v>413</v>
      </c>
      <c r="C22" s="2" t="s">
        <v>414</v>
      </c>
      <c r="D22" s="2" t="s">
        <v>391</v>
      </c>
      <c r="E22" s="2" t="s">
        <v>225</v>
      </c>
      <c r="F22" s="2" t="s">
        <v>415</v>
      </c>
      <c r="G22"/>
      <c r="H22"/>
    </row>
    <row r="23" spans="1:8" ht="15.75">
      <c r="A23" s="109"/>
      <c r="B23"/>
      <c r="C23"/>
      <c r="D23"/>
      <c r="E23"/>
      <c r="F23"/>
      <c r="G23"/>
      <c r="H23"/>
    </row>
    <row r="24" spans="1:8" ht="15.75">
      <c r="A24" s="9" t="s">
        <v>434</v>
      </c>
      <c r="B24" s="2" t="s">
        <v>389</v>
      </c>
      <c r="C24" s="2" t="s">
        <v>406</v>
      </c>
      <c r="D24" s="2" t="s">
        <v>391</v>
      </c>
      <c r="E24" s="2" t="s">
        <v>392</v>
      </c>
      <c r="F24" s="2" t="s">
        <v>415</v>
      </c>
      <c r="G24" s="2" t="s">
        <v>69</v>
      </c>
      <c r="H24"/>
    </row>
    <row r="25" spans="1:8" ht="15.75">
      <c r="A25" s="109"/>
      <c r="B25"/>
      <c r="C25"/>
      <c r="D25"/>
      <c r="E25"/>
      <c r="F25"/>
      <c r="G25"/>
      <c r="H25"/>
    </row>
    <row r="26" spans="1:8" ht="15.75">
      <c r="A26" s="9" t="s">
        <v>425</v>
      </c>
      <c r="B26" s="2" t="s">
        <v>405</v>
      </c>
      <c r="C26" s="2" t="s">
        <v>406</v>
      </c>
      <c r="D26" s="2" t="s">
        <v>391</v>
      </c>
      <c r="E26" s="2" t="s">
        <v>392</v>
      </c>
      <c r="F26" s="2" t="s">
        <v>415</v>
      </c>
      <c r="G26" s="2" t="s">
        <v>69</v>
      </c>
      <c r="H26" s="2" t="s">
        <v>69</v>
      </c>
    </row>
    <row r="27" spans="1:8" ht="15.75">
      <c r="A27" s="109"/>
      <c r="B27"/>
      <c r="C27"/>
      <c r="D27"/>
      <c r="E27"/>
      <c r="F27"/>
      <c r="G27"/>
      <c r="H27"/>
    </row>
    <row r="28" spans="1:8" ht="15.75">
      <c r="A28" s="9" t="s">
        <v>426</v>
      </c>
      <c r="B28" s="2" t="s">
        <v>87</v>
      </c>
      <c r="C28" s="2" t="s">
        <v>84</v>
      </c>
      <c r="D28" s="2" t="s">
        <v>81</v>
      </c>
      <c r="E28" s="2" t="s">
        <v>78</v>
      </c>
      <c r="F28" s="2" t="s">
        <v>76</v>
      </c>
      <c r="G28" s="2" t="s">
        <v>73</v>
      </c>
      <c r="H28" s="2" t="s">
        <v>69</v>
      </c>
    </row>
  </sheetData>
  <printOptions/>
  <pageMargins left="1" right="1" top="1.2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EDEPAOLO</cp:lastModifiedBy>
  <dcterms:created xsi:type="dcterms:W3CDTF">2000-07-02T18:23:15Z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