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edland\Documents\J Friedland Actuarial Consulting Inc\clients\CAS\reinsurance text\final exhibits\"/>
    </mc:Choice>
  </mc:AlternateContent>
  <xr:revisionPtr revIDLastSave="0" documentId="13_ncr:1_{72207746-BE75-40CA-B945-BB379B9F2D3F}" xr6:coauthVersionLast="47" xr6:coauthVersionMax="47" xr10:uidLastSave="{00000000-0000-0000-0000-000000000000}"/>
  <bookViews>
    <workbookView xWindow="-98" yWindow="-98" windowWidth="19396" windowHeight="10395" xr2:uid="{5C985DA7-F510-4D16-8E2B-6661CDB3891F}"/>
  </bookViews>
  <sheets>
    <sheet name="test" sheetId="6" r:id="rId1"/>
    <sheet name="assumptions" sheetId="1" r:id="rId2"/>
  </sheets>
  <definedNames>
    <definedName name="_xlnm.Print_Area" localSheetId="0">test!$Z$1:$AG$20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6" l="1"/>
  <c r="B28" i="6"/>
  <c r="C27" i="6"/>
  <c r="B27" i="6"/>
  <c r="D26" i="6"/>
  <c r="C26" i="6"/>
  <c r="B26" i="6"/>
  <c r="E25" i="6"/>
  <c r="D25" i="6"/>
  <c r="C25" i="6"/>
  <c r="B25" i="6"/>
  <c r="F24" i="6"/>
  <c r="E24" i="6"/>
  <c r="D24" i="6"/>
  <c r="C24" i="6"/>
  <c r="B24" i="6"/>
  <c r="G23" i="6"/>
  <c r="F23" i="6"/>
  <c r="E23" i="6"/>
  <c r="D23" i="6"/>
  <c r="C23" i="6"/>
  <c r="B23" i="6"/>
  <c r="Z22" i="6" l="1"/>
  <c r="BF32" i="6"/>
  <c r="AP32" i="6"/>
  <c r="AH32" i="6"/>
  <c r="Z32" i="6"/>
  <c r="BF22" i="6"/>
  <c r="AX22" i="6"/>
  <c r="AP22" i="6"/>
  <c r="AH22" i="6"/>
  <c r="BG30" i="6"/>
  <c r="AY30" i="6"/>
  <c r="AQ30" i="6"/>
  <c r="AI30" i="6"/>
  <c r="AA30" i="6"/>
  <c r="BH29" i="6"/>
  <c r="BG29" i="6"/>
  <c r="AZ29" i="6"/>
  <c r="AY29" i="6"/>
  <c r="AR29" i="6"/>
  <c r="AQ29" i="6"/>
  <c r="AJ29" i="6"/>
  <c r="AI29" i="6"/>
  <c r="AB29" i="6"/>
  <c r="AA29" i="6"/>
  <c r="BI28" i="6"/>
  <c r="BH28" i="6"/>
  <c r="BG28" i="6"/>
  <c r="BA28" i="6"/>
  <c r="AZ28" i="6"/>
  <c r="AY28" i="6"/>
  <c r="AS28" i="6"/>
  <c r="AR28" i="6"/>
  <c r="AQ28" i="6"/>
  <c r="AK28" i="6"/>
  <c r="AJ28" i="6"/>
  <c r="AI28" i="6"/>
  <c r="AC28" i="6"/>
  <c r="AB28" i="6"/>
  <c r="AA28" i="6"/>
  <c r="BJ27" i="6"/>
  <c r="BI27" i="6"/>
  <c r="BH27" i="6"/>
  <c r="BG27" i="6"/>
  <c r="BB27" i="6"/>
  <c r="BA27" i="6"/>
  <c r="AZ27" i="6"/>
  <c r="AY27" i="6"/>
  <c r="AT27" i="6"/>
  <c r="AS27" i="6"/>
  <c r="AR27" i="6"/>
  <c r="AQ27" i="6"/>
  <c r="AL27" i="6"/>
  <c r="AK27" i="6"/>
  <c r="AJ27" i="6"/>
  <c r="AI27" i="6"/>
  <c r="AD27" i="6"/>
  <c r="AC27" i="6"/>
  <c r="AB27" i="6"/>
  <c r="AA27" i="6"/>
  <c r="BK26" i="6"/>
  <c r="BJ26" i="6"/>
  <c r="BI26" i="6"/>
  <c r="BH26" i="6"/>
  <c r="BG26" i="6"/>
  <c r="BC26" i="6"/>
  <c r="BB26" i="6"/>
  <c r="BA26" i="6"/>
  <c r="AZ26" i="6"/>
  <c r="AY26" i="6"/>
  <c r="AU26" i="6"/>
  <c r="AT26" i="6"/>
  <c r="AS26" i="6"/>
  <c r="AR26" i="6"/>
  <c r="AQ26" i="6"/>
  <c r="AM26" i="6"/>
  <c r="AL26" i="6"/>
  <c r="AK26" i="6"/>
  <c r="AJ26" i="6"/>
  <c r="AI26" i="6"/>
  <c r="AE26" i="6"/>
  <c r="AD26" i="6"/>
  <c r="AC26" i="6"/>
  <c r="AB26" i="6"/>
  <c r="AA26" i="6"/>
  <c r="BL25" i="6"/>
  <c r="BK25" i="6"/>
  <c r="BJ25" i="6"/>
  <c r="BI25" i="6"/>
  <c r="BH25" i="6"/>
  <c r="BG25" i="6"/>
  <c r="BD25" i="6"/>
  <c r="BC25" i="6"/>
  <c r="BB25" i="6"/>
  <c r="BA25" i="6"/>
  <c r="AZ25" i="6"/>
  <c r="AY25" i="6"/>
  <c r="AV25" i="6"/>
  <c r="AU25" i="6"/>
  <c r="AT25" i="6"/>
  <c r="AS25" i="6"/>
  <c r="AR25" i="6"/>
  <c r="AQ25" i="6"/>
  <c r="AN25" i="6"/>
  <c r="AM25" i="6"/>
  <c r="AL25" i="6"/>
  <c r="AK25" i="6"/>
  <c r="AJ25" i="6"/>
  <c r="AI25" i="6"/>
  <c r="AF25" i="6"/>
  <c r="AE25" i="6"/>
  <c r="AD25" i="6"/>
  <c r="AC25" i="6"/>
  <c r="AB25" i="6"/>
  <c r="AA25" i="6"/>
  <c r="AE12" i="6"/>
  <c r="AD12" i="6"/>
  <c r="AC12" i="6"/>
  <c r="AB12" i="6"/>
  <c r="AB13" i="6" s="1"/>
  <c r="AB14" i="6" s="1"/>
  <c r="AB15" i="6" s="1"/>
  <c r="AB16" i="6" s="1"/>
  <c r="AB17" i="6" s="1"/>
  <c r="AA12" i="6"/>
  <c r="AF13" i="6"/>
  <c r="AF14" i="6" s="1"/>
  <c r="AA8" i="6"/>
  <c r="AX32" i="6" l="1"/>
  <c r="AC13" i="6"/>
  <c r="AC14" i="6" s="1"/>
  <c r="AC15" i="6" s="1"/>
  <c r="AC16" i="6" s="1"/>
  <c r="AC17" i="6" s="1"/>
  <c r="AE13" i="6"/>
  <c r="AE14" i="6" s="1"/>
  <c r="AE15" i="6" s="1"/>
  <c r="AE16" i="6" s="1"/>
  <c r="AE17" i="6" s="1"/>
  <c r="AD13" i="6"/>
  <c r="AD14" i="6" s="1"/>
  <c r="AD15" i="6" s="1"/>
  <c r="AD16" i="6" s="1"/>
  <c r="AD17" i="6" s="1"/>
  <c r="AA13" i="6"/>
  <c r="AA14" i="6" s="1"/>
  <c r="AA15" i="6" s="1"/>
  <c r="AA16" i="6" s="1"/>
  <c r="AA17" i="6" s="1"/>
  <c r="AF15" i="6"/>
  <c r="AF16" i="6" l="1"/>
  <c r="B16" i="1"/>
  <c r="C7" i="1"/>
  <c r="C4" i="1"/>
  <c r="AI37" i="6" s="1"/>
  <c r="AA37" i="6" l="1"/>
  <c r="AY37" i="6"/>
  <c r="BG36" i="6"/>
  <c r="BG37" i="6"/>
  <c r="AQ36" i="6"/>
  <c r="AQ37" i="6"/>
  <c r="D4" i="1"/>
  <c r="AZ38" i="6" s="1"/>
  <c r="BG35" i="6"/>
  <c r="AI35" i="6"/>
  <c r="AQ35" i="6"/>
  <c r="AA35" i="6"/>
  <c r="AY35" i="6"/>
  <c r="AA36" i="6"/>
  <c r="D7" i="1"/>
  <c r="AY36" i="6"/>
  <c r="AI36" i="6"/>
  <c r="B37" i="6"/>
  <c r="BG38" i="6"/>
  <c r="AA38" i="6"/>
  <c r="AI38" i="6"/>
  <c r="AQ38" i="6"/>
  <c r="AY38" i="6"/>
  <c r="AF17" i="6"/>
  <c r="AR38" i="6" l="1"/>
  <c r="J37" i="6"/>
  <c r="B36" i="6"/>
  <c r="AB38" i="6"/>
  <c r="BH38" i="6"/>
  <c r="AJ38" i="6"/>
  <c r="C38" i="6" s="1"/>
  <c r="J36" i="6"/>
  <c r="E7" i="1"/>
  <c r="E4" i="1"/>
  <c r="AZ35" i="6"/>
  <c r="AB35" i="6"/>
  <c r="AR35" i="6"/>
  <c r="AR36" i="6"/>
  <c r="BH35" i="6"/>
  <c r="AJ35" i="6"/>
  <c r="AJ36" i="6"/>
  <c r="AZ36" i="6"/>
  <c r="AJ37" i="6"/>
  <c r="BH36" i="6"/>
  <c r="BH37" i="6"/>
  <c r="AZ37" i="6"/>
  <c r="AR37" i="6"/>
  <c r="AB36" i="6"/>
  <c r="AB37" i="6"/>
  <c r="B35" i="6"/>
  <c r="J35" i="6"/>
  <c r="B38" i="6"/>
  <c r="J38" i="6"/>
  <c r="AA39" i="6"/>
  <c r="AB39" i="6"/>
  <c r="AR39" i="6"/>
  <c r="AQ39" i="6"/>
  <c r="AJ39" i="6"/>
  <c r="AI39" i="6"/>
  <c r="AY39" i="6"/>
  <c r="AZ39" i="6"/>
  <c r="BG39" i="6"/>
  <c r="BH39" i="6"/>
  <c r="K38" i="6" l="1"/>
  <c r="R45" i="6" s="1"/>
  <c r="F4" i="1"/>
  <c r="BA35" i="6"/>
  <c r="BI35" i="6"/>
  <c r="AC35" i="6"/>
  <c r="AK35" i="6"/>
  <c r="AS35" i="6"/>
  <c r="AS36" i="6"/>
  <c r="BI36" i="6"/>
  <c r="AC36" i="6"/>
  <c r="AK37" i="6"/>
  <c r="AC37" i="6"/>
  <c r="BA37" i="6"/>
  <c r="AS37" i="6"/>
  <c r="BA36" i="6"/>
  <c r="BI37" i="6"/>
  <c r="AK36" i="6"/>
  <c r="AS38" i="6"/>
  <c r="AC38" i="6"/>
  <c r="AK38" i="6"/>
  <c r="BA38" i="6"/>
  <c r="BI38" i="6"/>
  <c r="K37" i="6"/>
  <c r="R44" i="6" s="1"/>
  <c r="C37" i="6"/>
  <c r="R37" i="6" s="1"/>
  <c r="F7" i="1"/>
  <c r="C36" i="6"/>
  <c r="R36" i="6" s="1"/>
  <c r="K36" i="6"/>
  <c r="R43" i="6" s="1"/>
  <c r="K35" i="6"/>
  <c r="R42" i="6" s="1"/>
  <c r="C35" i="6"/>
  <c r="R35" i="6" s="1"/>
  <c r="R38" i="6"/>
  <c r="C39" i="6"/>
  <c r="K39" i="6"/>
  <c r="B39" i="6"/>
  <c r="J39" i="6"/>
  <c r="AQ40" i="6"/>
  <c r="AY40" i="6"/>
  <c r="AA40" i="6"/>
  <c r="BG40" i="6"/>
  <c r="AI40" i="6"/>
  <c r="L37" i="6" l="1"/>
  <c r="S44" i="6" s="1"/>
  <c r="D37" i="6"/>
  <c r="S37" i="6" s="1"/>
  <c r="D35" i="6"/>
  <c r="S35" i="6" s="1"/>
  <c r="L35" i="6"/>
  <c r="S42" i="6" s="1"/>
  <c r="D36" i="6"/>
  <c r="S36" i="6" s="1"/>
  <c r="L36" i="6"/>
  <c r="S43" i="6" s="1"/>
  <c r="L38" i="6"/>
  <c r="S45" i="6" s="1"/>
  <c r="D38" i="6"/>
  <c r="S38" i="6" s="1"/>
  <c r="G7" i="1"/>
  <c r="BB35" i="6"/>
  <c r="BJ35" i="6"/>
  <c r="AD35" i="6"/>
  <c r="AL35" i="6"/>
  <c r="AT35" i="6"/>
  <c r="BJ36" i="6"/>
  <c r="BB36" i="6"/>
  <c r="AT37" i="6"/>
  <c r="AL36" i="6"/>
  <c r="BB37" i="6"/>
  <c r="AD36" i="6"/>
  <c r="AD37" i="6"/>
  <c r="AL37" i="6"/>
  <c r="AT36" i="6"/>
  <c r="BJ37" i="6"/>
  <c r="G4" i="1"/>
  <c r="R39" i="6"/>
  <c r="J40" i="6"/>
  <c r="B40" i="6"/>
  <c r="R46" i="6"/>
  <c r="BC35" i="6" l="1"/>
  <c r="BK35" i="6"/>
  <c r="AU36" i="6"/>
  <c r="AE35" i="6"/>
  <c r="AM35" i="6"/>
  <c r="AU35" i="6"/>
  <c r="BK36" i="6"/>
  <c r="BC36" i="6"/>
  <c r="AE36" i="6"/>
  <c r="AM36" i="6"/>
  <c r="H4" i="1"/>
  <c r="M37" i="6"/>
  <c r="T44" i="6" s="1"/>
  <c r="E37" i="6"/>
  <c r="T37" i="6" s="1"/>
  <c r="M36" i="6"/>
  <c r="T43" i="6" s="1"/>
  <c r="E36" i="6"/>
  <c r="T36" i="6" s="1"/>
  <c r="H7" i="1"/>
  <c r="M35" i="6"/>
  <c r="T42" i="6" s="1"/>
  <c r="E35" i="6"/>
  <c r="T35" i="6" s="1"/>
  <c r="AV35" i="6" l="1"/>
  <c r="AF35" i="6"/>
  <c r="BD35" i="6"/>
  <c r="AN35" i="6"/>
  <c r="BL35" i="6"/>
  <c r="I4" i="1"/>
  <c r="J4" i="1" s="1"/>
  <c r="K4" i="1" s="1"/>
  <c r="F35" i="6"/>
  <c r="U35" i="6" s="1"/>
  <c r="N35" i="6"/>
  <c r="U42" i="6" s="1"/>
  <c r="F36" i="6"/>
  <c r="U36" i="6" s="1"/>
  <c r="N36" i="6"/>
  <c r="U43" i="6" s="1"/>
  <c r="I7" i="1"/>
  <c r="J7" i="1" s="1"/>
  <c r="K7" i="1" s="1"/>
  <c r="G35" i="6" l="1"/>
  <c r="V35" i="6" s="1"/>
  <c r="O35" i="6"/>
  <c r="V42" i="6" s="1"/>
</calcChain>
</file>

<file path=xl/sharedStrings.xml><?xml version="1.0" encoding="utf-8"?>
<sst xmlns="http://schemas.openxmlformats.org/spreadsheetml/2006/main" count="98" uniqueCount="43">
  <si>
    <t>Currency Exchange Rate to Euro</t>
  </si>
  <si>
    <t>12/31/14</t>
  </si>
  <si>
    <t>12/31/15</t>
  </si>
  <si>
    <t>12/31/16</t>
  </si>
  <si>
    <t>12/31/17</t>
  </si>
  <si>
    <t>12/31/18</t>
  </si>
  <si>
    <t>12/31/19</t>
  </si>
  <si>
    <t>US</t>
  </si>
  <si>
    <t>Canada</t>
  </si>
  <si>
    <t>UK</t>
  </si>
  <si>
    <t>Japan</t>
  </si>
  <si>
    <t>Europe</t>
  </si>
  <si>
    <t>Total</t>
  </si>
  <si>
    <t>Ultimate losses in country's currency</t>
  </si>
  <si>
    <t>AY</t>
  </si>
  <si>
    <t>Total in Euro</t>
  </si>
  <si>
    <t>starting point - and each country growing at set rate (row 19)</t>
  </si>
  <si>
    <t>% of total</t>
  </si>
  <si>
    <t>exchange rate at December 31 - COPY - calculations based on triangle in Z22</t>
  </si>
  <si>
    <t>growth rate</t>
  </si>
  <si>
    <t>Accident</t>
  </si>
  <si>
    <t>Year</t>
  </si>
  <si>
    <t>exchange rate at December 31</t>
  </si>
  <si>
    <t>Reported losses adusted by latest exchange rate</t>
  </si>
  <si>
    <t>Reported losses adusted by exchange rate along the diagonal</t>
  </si>
  <si>
    <t>12-24</t>
  </si>
  <si>
    <t>24-36</t>
  </si>
  <si>
    <t>36-48</t>
  </si>
  <si>
    <t>48-60</t>
  </si>
  <si>
    <t>60-72</t>
  </si>
  <si>
    <t>Reported losses in currency of country</t>
  </si>
  <si>
    <t>Reported Losses Adjusted by Dec 31, 2019 Exchange Rates</t>
  </si>
  <si>
    <t>Reported Losses by Exchange Rates at Each Year-end</t>
  </si>
  <si>
    <t>Assumptions</t>
  </si>
  <si>
    <t>incremental reported</t>
  </si>
  <si>
    <t>cumulative reported</t>
  </si>
  <si>
    <t>incremental paid</t>
  </si>
  <si>
    <t>cumulative paid</t>
  </si>
  <si>
    <t>USD</t>
  </si>
  <si>
    <t>CDN</t>
  </si>
  <si>
    <t>GBP</t>
  </si>
  <si>
    <t>JPY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</si>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</sst>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0_-;\-* #,##0.00000_-;_-* &quot;-&quot;??_-;_-@_-"/>
    <numFmt numFmtId="166" formatCode="_-* #,##0_-;\-* #,##0_-;_-* &quot;-&quot;??_-;_-@_-"/>
    <numFmt numFmtId="167" formatCode="#,##0.00_ ;\-#,##0.00\ "/>
    <numFmt numFmtId="168" formatCode="0.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9" fontId="0" fillId="0" borderId="0" xfId="2" applyFon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2" fillId="0" borderId="0" xfId="0" applyFont="1"/>
    <xf numFmtId="165" fontId="0" fillId="0" borderId="0" xfId="0" applyNumberFormat="1"/>
    <xf numFmtId="167" fontId="0" fillId="0" borderId="0" xfId="1" applyNumberFormat="1" applyFont="1" applyAlignment="1">
      <alignment horizontal="center"/>
    </xf>
    <xf numFmtId="0" fontId="0" fillId="0" borderId="1" xfId="0" quotePrefix="1" applyBorder="1" applyAlignment="1">
      <alignment horizontal="center"/>
    </xf>
    <xf numFmtId="166" fontId="3" fillId="0" borderId="0" xfId="1" applyNumberFormat="1" applyFont="1"/>
    <xf numFmtId="166" fontId="3" fillId="0" borderId="0" xfId="0" applyNumberFormat="1" applyFont="1"/>
    <xf numFmtId="9" fontId="3" fillId="0" borderId="0" xfId="0" applyNumberFormat="1" applyFont="1"/>
    <xf numFmtId="168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quotePrefix="1" applyBorder="1" applyAlignment="1">
      <alignment horizontal="centerContinuous"/>
    </xf>
    <xf numFmtId="0" fontId="0" fillId="0" borderId="3" xfId="0" quotePrefix="1" applyBorder="1" applyAlignment="1">
      <alignment horizontal="center"/>
    </xf>
    <xf numFmtId="166" fontId="4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C0E5-4C13-4D93-9999-8C6680FB66FC}">
  <dimension ref="A1:CQ67"/>
  <sheetViews>
    <sheetView showGridLines="0" tabSelected="1" topLeftCell="A20" zoomScaleNormal="100" workbookViewId="0">
      <selection activeCell="A20" sqref="A20"/>
    </sheetView>
  </sheetViews>
  <sheetFormatPr defaultRowHeight="14.25"/>
  <cols>
    <col min="26" max="26" width="10.5703125" customWidth="1"/>
    <col min="27" max="27" width="9.42578125" bestFit="1" customWidth="1"/>
    <col min="28" max="33" width="10.5703125" customWidth="1"/>
    <col min="51" max="56" width="10.5703125" customWidth="1"/>
    <col min="75" max="79" width="9.5703125" customWidth="1"/>
  </cols>
  <sheetData>
    <row r="1" spans="26:33">
      <c r="AB1" s="3" t="s">
        <v>0</v>
      </c>
      <c r="AC1" s="3"/>
      <c r="AD1" s="3"/>
      <c r="AE1" s="3"/>
      <c r="AF1" s="3"/>
      <c r="AG1" s="3"/>
    </row>
    <row r="2" spans="26:33">
      <c r="AB2" s="5" t="s">
        <v>1</v>
      </c>
      <c r="AC2" s="5" t="s">
        <v>2</v>
      </c>
      <c r="AD2" s="5" t="s">
        <v>3</v>
      </c>
      <c r="AE2" s="5" t="s">
        <v>4</v>
      </c>
      <c r="AF2" s="5" t="s">
        <v>5</v>
      </c>
      <c r="AG2" s="5" t="s">
        <v>6</v>
      </c>
    </row>
    <row r="3" spans="26:33">
      <c r="Z3" t="s">
        <v>7</v>
      </c>
      <c r="AA3" s="1">
        <v>0.2</v>
      </c>
      <c r="AB3" s="6">
        <v>1.2110000000000001</v>
      </c>
      <c r="AC3" s="6">
        <v>1.0866</v>
      </c>
      <c r="AD3" s="6">
        <v>1.0522499999999999</v>
      </c>
      <c r="AE3" s="6">
        <v>1.1999</v>
      </c>
      <c r="AF3" s="6">
        <v>1.1455</v>
      </c>
      <c r="AG3" s="6">
        <v>1.1227</v>
      </c>
    </row>
    <row r="4" spans="26:33">
      <c r="Z4" t="s">
        <v>8</v>
      </c>
      <c r="AA4" s="1">
        <v>0.2</v>
      </c>
      <c r="AB4" s="6">
        <v>1.4036999999999999</v>
      </c>
      <c r="AC4" s="6">
        <v>1.5046999999999999</v>
      </c>
      <c r="AD4" s="6">
        <v>1.4146000000000001</v>
      </c>
      <c r="AE4" s="6">
        <v>1.5085999999999999</v>
      </c>
      <c r="AF4" s="6">
        <v>1.5629999999999999</v>
      </c>
      <c r="AG4" s="6">
        <v>1.4553</v>
      </c>
    </row>
    <row r="5" spans="26:33">
      <c r="Z5" t="s">
        <v>9</v>
      </c>
      <c r="AA5" s="1">
        <v>0.2</v>
      </c>
      <c r="AB5" s="6">
        <v>0.77700000000000002</v>
      </c>
      <c r="AC5" s="6">
        <v>0.73599999999999999</v>
      </c>
      <c r="AD5" s="6">
        <v>0.85329999999999995</v>
      </c>
      <c r="AE5" s="6">
        <v>0.88859999999999995</v>
      </c>
      <c r="AF5" s="6">
        <v>0.89770000000000005</v>
      </c>
      <c r="AG5" s="6">
        <v>0.84619999999999995</v>
      </c>
    </row>
    <row r="6" spans="26:33">
      <c r="Z6" t="s">
        <v>10</v>
      </c>
      <c r="AA6" s="1">
        <v>0.2</v>
      </c>
      <c r="AB6" s="6">
        <v>145.0376</v>
      </c>
      <c r="AC6" s="6">
        <v>130.72999999999999</v>
      </c>
      <c r="AD6" s="6">
        <v>123.0817</v>
      </c>
      <c r="AE6" s="6">
        <v>135.1808</v>
      </c>
      <c r="AF6" s="6">
        <v>125.6831</v>
      </c>
      <c r="AG6" s="6">
        <v>122.0145</v>
      </c>
    </row>
    <row r="7" spans="26:33">
      <c r="Z7" t="s">
        <v>11</v>
      </c>
      <c r="AA7" s="1">
        <v>0.2</v>
      </c>
      <c r="AB7" s="6">
        <v>1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</row>
    <row r="8" spans="26:33">
      <c r="Z8" t="s">
        <v>12</v>
      </c>
      <c r="AA8" s="2">
        <f>SUM(AA3:AA7)</f>
        <v>1</v>
      </c>
    </row>
    <row r="10" spans="26:33">
      <c r="AA10" s="3" t="s">
        <v>13</v>
      </c>
      <c r="AB10" s="3"/>
      <c r="AC10" s="3"/>
      <c r="AD10" s="3"/>
      <c r="AE10" s="3"/>
    </row>
    <row r="11" spans="26:33">
      <c r="Z11" s="7" t="s">
        <v>14</v>
      </c>
      <c r="AA11" s="7" t="s">
        <v>7</v>
      </c>
      <c r="AB11" s="7" t="s">
        <v>8</v>
      </c>
      <c r="AC11" s="7" t="s">
        <v>9</v>
      </c>
      <c r="AD11" s="7" t="s">
        <v>10</v>
      </c>
      <c r="AE11" s="7" t="s">
        <v>11</v>
      </c>
      <c r="AF11" s="7" t="s">
        <v>15</v>
      </c>
    </row>
    <row r="12" spans="26:33">
      <c r="Z12" s="4">
        <v>2014</v>
      </c>
      <c r="AA12" s="24">
        <f>AA19*$AF12*$AB$3</f>
        <v>242.20000000000002</v>
      </c>
      <c r="AB12" s="24">
        <f>AB19*$AF12*$AB$4</f>
        <v>280.74</v>
      </c>
      <c r="AC12" s="24">
        <f>AC19*$AF12*$AB$5</f>
        <v>155.4</v>
      </c>
      <c r="AD12" s="24">
        <f>AD19*$AF12*$AB$6</f>
        <v>29007.52</v>
      </c>
      <c r="AE12" s="24">
        <f>AE19*$AF12*$AB$7</f>
        <v>200</v>
      </c>
      <c r="AF12" s="15">
        <v>1000</v>
      </c>
      <c r="AG12" s="16" t="s">
        <v>16</v>
      </c>
    </row>
    <row r="13" spans="26:33">
      <c r="Z13" s="4">
        <v>2015</v>
      </c>
      <c r="AA13" s="8">
        <f t="shared" ref="AA13:AE17" si="0">AA12*(1+AA$20)</f>
        <v>254.31000000000003</v>
      </c>
      <c r="AB13" s="8">
        <f t="shared" si="0"/>
        <v>294.77700000000004</v>
      </c>
      <c r="AC13" s="8">
        <f t="shared" si="0"/>
        <v>163.17000000000002</v>
      </c>
      <c r="AD13" s="8">
        <f t="shared" si="0"/>
        <v>30457.896000000001</v>
      </c>
      <c r="AE13" s="8">
        <f t="shared" si="0"/>
        <v>210</v>
      </c>
      <c r="AF13" s="8">
        <f>AF12*1.05</f>
        <v>1050</v>
      </c>
    </row>
    <row r="14" spans="26:33">
      <c r="Z14" s="4">
        <v>2016</v>
      </c>
      <c r="AA14" s="8">
        <f t="shared" si="0"/>
        <v>267.02550000000002</v>
      </c>
      <c r="AB14" s="8">
        <f t="shared" si="0"/>
        <v>309.51585000000006</v>
      </c>
      <c r="AC14" s="8">
        <f t="shared" si="0"/>
        <v>171.32850000000002</v>
      </c>
      <c r="AD14" s="8">
        <f t="shared" si="0"/>
        <v>31980.790800000002</v>
      </c>
      <c r="AE14" s="8">
        <f t="shared" si="0"/>
        <v>220.5</v>
      </c>
      <c r="AF14" s="8">
        <f t="shared" ref="AF14:AF17" si="1">AF13*1.05</f>
        <v>1102.5</v>
      </c>
    </row>
    <row r="15" spans="26:33">
      <c r="Z15" s="4">
        <v>2017</v>
      </c>
      <c r="AA15" s="8">
        <f t="shared" si="0"/>
        <v>280.37677500000001</v>
      </c>
      <c r="AB15" s="8">
        <f t="shared" si="0"/>
        <v>324.99164250000007</v>
      </c>
      <c r="AC15" s="8">
        <f t="shared" si="0"/>
        <v>179.89492500000003</v>
      </c>
      <c r="AD15" s="8">
        <f t="shared" si="0"/>
        <v>33579.83034</v>
      </c>
      <c r="AE15" s="8">
        <f t="shared" si="0"/>
        <v>231.52500000000001</v>
      </c>
      <c r="AF15" s="8">
        <f t="shared" si="1"/>
        <v>1157.625</v>
      </c>
    </row>
    <row r="16" spans="26:33">
      <c r="Z16" s="4">
        <v>2018</v>
      </c>
      <c r="AA16" s="8">
        <f t="shared" si="0"/>
        <v>294.39561375</v>
      </c>
      <c r="AB16" s="8">
        <f t="shared" si="0"/>
        <v>341.24122462500009</v>
      </c>
      <c r="AC16" s="8">
        <f t="shared" si="0"/>
        <v>188.88967125000005</v>
      </c>
      <c r="AD16" s="8">
        <f t="shared" si="0"/>
        <v>35258.821857000003</v>
      </c>
      <c r="AE16" s="8">
        <f t="shared" si="0"/>
        <v>243.10125000000002</v>
      </c>
      <c r="AF16" s="8">
        <f t="shared" si="1"/>
        <v>1215.5062500000001</v>
      </c>
    </row>
    <row r="17" spans="1:64">
      <c r="Z17" s="4">
        <v>2019</v>
      </c>
      <c r="AA17" s="8">
        <f t="shared" si="0"/>
        <v>309.11539443750002</v>
      </c>
      <c r="AB17" s="8">
        <f t="shared" si="0"/>
        <v>358.30328585625011</v>
      </c>
      <c r="AC17" s="8">
        <f t="shared" si="0"/>
        <v>198.33415481250006</v>
      </c>
      <c r="AD17" s="8">
        <f t="shared" si="0"/>
        <v>37021.762949850003</v>
      </c>
      <c r="AE17" s="8">
        <f t="shared" si="0"/>
        <v>255.25631250000004</v>
      </c>
      <c r="AF17" s="8">
        <f t="shared" si="1"/>
        <v>1276.2815625000003</v>
      </c>
      <c r="AG17" s="9"/>
    </row>
    <row r="19" spans="1:64">
      <c r="Z19" t="s">
        <v>17</v>
      </c>
      <c r="AA19" s="17">
        <v>0.2</v>
      </c>
      <c r="AB19" s="17">
        <v>0.2</v>
      </c>
      <c r="AC19" s="17">
        <v>0.2</v>
      </c>
      <c r="AD19" s="17">
        <v>0.2</v>
      </c>
      <c r="AE19" s="17">
        <v>0.2</v>
      </c>
    </row>
    <row r="20" spans="1:64">
      <c r="A20" s="11" t="str">
        <f>Z22</f>
        <v>US</v>
      </c>
      <c r="B20" s="11" t="s">
        <v>18</v>
      </c>
      <c r="Z20" t="s">
        <v>19</v>
      </c>
      <c r="AA20" s="17">
        <v>0.05</v>
      </c>
      <c r="AB20" s="17">
        <v>0.05</v>
      </c>
      <c r="AC20" s="17">
        <v>0.05</v>
      </c>
      <c r="AD20" s="17">
        <v>0.05</v>
      </c>
      <c r="AE20" s="17">
        <v>0.05</v>
      </c>
    </row>
    <row r="21" spans="1:64">
      <c r="A21" s="4" t="s">
        <v>20</v>
      </c>
      <c r="B21" s="11"/>
    </row>
    <row r="22" spans="1:64" ht="14.65" thickBot="1">
      <c r="A22" s="10" t="s">
        <v>21</v>
      </c>
      <c r="B22" s="10">
        <v>12</v>
      </c>
      <c r="C22" s="10">
        <v>24</v>
      </c>
      <c r="D22" s="10">
        <v>36</v>
      </c>
      <c r="E22" s="10">
        <v>48</v>
      </c>
      <c r="F22" s="10">
        <v>60</v>
      </c>
      <c r="G22" s="10">
        <v>72</v>
      </c>
      <c r="Z22" s="11" t="str">
        <f>Z3</f>
        <v>US</v>
      </c>
      <c r="AA22" s="11" t="s">
        <v>22</v>
      </c>
      <c r="AH22" s="11" t="str">
        <f>Z4</f>
        <v>Canada</v>
      </c>
      <c r="AI22" s="11" t="s">
        <v>22</v>
      </c>
      <c r="AP22" s="11" t="str">
        <f>Z5</f>
        <v>UK</v>
      </c>
      <c r="AQ22" s="11" t="s">
        <v>22</v>
      </c>
      <c r="AX22" s="11" t="str">
        <f>Z6</f>
        <v>Japan</v>
      </c>
      <c r="AY22" s="11" t="s">
        <v>22</v>
      </c>
      <c r="BF22" s="11" t="str">
        <f>Z7</f>
        <v>Europe</v>
      </c>
      <c r="BG22" s="11" t="s">
        <v>22</v>
      </c>
    </row>
    <row r="23" spans="1:64">
      <c r="A23" s="4">
        <v>2014</v>
      </c>
      <c r="B23" s="18">
        <f>$AB$3</f>
        <v>1.2110000000000001</v>
      </c>
      <c r="C23" s="18">
        <f>$AC$3</f>
        <v>1.0866</v>
      </c>
      <c r="D23" s="18">
        <f>$AD$3</f>
        <v>1.0522499999999999</v>
      </c>
      <c r="E23" s="18">
        <f>$AE$3</f>
        <v>1.1999</v>
      </c>
      <c r="F23" s="18">
        <f>$AF$3</f>
        <v>1.1455</v>
      </c>
      <c r="G23" s="18">
        <f>$AG$3</f>
        <v>1.1227</v>
      </c>
      <c r="Z23" s="4" t="s">
        <v>20</v>
      </c>
      <c r="AA23" s="11"/>
      <c r="AH23" s="4" t="s">
        <v>20</v>
      </c>
      <c r="AI23" s="11"/>
      <c r="AP23" s="4" t="s">
        <v>20</v>
      </c>
      <c r="AQ23" s="11"/>
      <c r="AX23" s="4" t="s">
        <v>20</v>
      </c>
      <c r="AY23" s="11"/>
      <c r="BF23" s="4" t="s">
        <v>20</v>
      </c>
      <c r="BG23" s="11"/>
    </row>
    <row r="24" spans="1:64" ht="14.65" thickBot="1">
      <c r="A24" s="4">
        <v>2015</v>
      </c>
      <c r="B24" s="18">
        <f>$AC$3</f>
        <v>1.0866</v>
      </c>
      <c r="C24" s="18">
        <f>$AD$3</f>
        <v>1.0522499999999999</v>
      </c>
      <c r="D24" s="18">
        <f>$AE$3</f>
        <v>1.1999</v>
      </c>
      <c r="E24" s="18">
        <f>$AF$3</f>
        <v>1.1455</v>
      </c>
      <c r="F24" s="18">
        <f>$AG$3</f>
        <v>1.1227</v>
      </c>
      <c r="G24" s="18"/>
      <c r="Z24" s="10" t="s">
        <v>21</v>
      </c>
      <c r="AA24" s="10">
        <v>12</v>
      </c>
      <c r="AB24" s="10">
        <v>24</v>
      </c>
      <c r="AC24" s="10">
        <v>36</v>
      </c>
      <c r="AD24" s="10">
        <v>48</v>
      </c>
      <c r="AE24" s="10">
        <v>60</v>
      </c>
      <c r="AF24" s="10">
        <v>72</v>
      </c>
      <c r="AH24" s="10" t="s">
        <v>21</v>
      </c>
      <c r="AI24" s="10">
        <v>12</v>
      </c>
      <c r="AJ24" s="10">
        <v>24</v>
      </c>
      <c r="AK24" s="10">
        <v>36</v>
      </c>
      <c r="AL24" s="10">
        <v>48</v>
      </c>
      <c r="AM24" s="10">
        <v>60</v>
      </c>
      <c r="AN24" s="10">
        <v>72</v>
      </c>
      <c r="AP24" s="10" t="s">
        <v>21</v>
      </c>
      <c r="AQ24" s="10">
        <v>12</v>
      </c>
      <c r="AR24" s="10">
        <v>24</v>
      </c>
      <c r="AS24" s="10">
        <v>36</v>
      </c>
      <c r="AT24" s="10">
        <v>48</v>
      </c>
      <c r="AU24" s="10">
        <v>60</v>
      </c>
      <c r="AV24" s="10">
        <v>72</v>
      </c>
      <c r="AX24" s="10" t="s">
        <v>21</v>
      </c>
      <c r="AY24" s="10">
        <v>12</v>
      </c>
      <c r="AZ24" s="10">
        <v>24</v>
      </c>
      <c r="BA24" s="10">
        <v>36</v>
      </c>
      <c r="BB24" s="10">
        <v>48</v>
      </c>
      <c r="BC24" s="10">
        <v>60</v>
      </c>
      <c r="BD24" s="10">
        <v>72</v>
      </c>
      <c r="BF24" s="10" t="s">
        <v>21</v>
      </c>
      <c r="BG24" s="10">
        <v>12</v>
      </c>
      <c r="BH24" s="10">
        <v>24</v>
      </c>
      <c r="BI24" s="10">
        <v>36</v>
      </c>
      <c r="BJ24" s="10">
        <v>48</v>
      </c>
      <c r="BK24" s="10">
        <v>60</v>
      </c>
      <c r="BL24" s="10">
        <v>72</v>
      </c>
    </row>
    <row r="25" spans="1:64">
      <c r="A25" s="4">
        <v>2016</v>
      </c>
      <c r="B25" s="18">
        <f>$AD$3</f>
        <v>1.0522499999999999</v>
      </c>
      <c r="C25" s="18">
        <f>$AE$3</f>
        <v>1.1999</v>
      </c>
      <c r="D25" s="18">
        <f>$AF$3</f>
        <v>1.1455</v>
      </c>
      <c r="E25" s="18">
        <f>$AG$3</f>
        <v>1.1227</v>
      </c>
      <c r="F25" s="18"/>
      <c r="G25" s="18"/>
      <c r="Z25" s="4">
        <v>2014</v>
      </c>
      <c r="AA25" s="18">
        <f>$AB$3</f>
        <v>1.2110000000000001</v>
      </c>
      <c r="AB25" s="18">
        <f>$AC$3</f>
        <v>1.0866</v>
      </c>
      <c r="AC25" s="18">
        <f>$AD$3</f>
        <v>1.0522499999999999</v>
      </c>
      <c r="AD25" s="18">
        <f>$AE$3</f>
        <v>1.1999</v>
      </c>
      <c r="AE25" s="18">
        <f>$AF$3</f>
        <v>1.1455</v>
      </c>
      <c r="AF25" s="18">
        <f>$AG$3</f>
        <v>1.1227</v>
      </c>
      <c r="AH25">
        <v>2014</v>
      </c>
      <c r="AI25" s="12">
        <f>$AB$4</f>
        <v>1.4036999999999999</v>
      </c>
      <c r="AJ25" s="12">
        <f>$AC$4</f>
        <v>1.5046999999999999</v>
      </c>
      <c r="AK25" s="12">
        <f>$AD$4</f>
        <v>1.4146000000000001</v>
      </c>
      <c r="AL25" s="12">
        <f>$AE$4</f>
        <v>1.5085999999999999</v>
      </c>
      <c r="AM25" s="12">
        <f>$AF$4</f>
        <v>1.5629999999999999</v>
      </c>
      <c r="AN25" s="12">
        <f>$AG$4</f>
        <v>1.4553</v>
      </c>
      <c r="AP25">
        <v>2014</v>
      </c>
      <c r="AQ25" s="12">
        <f>$AB$5</f>
        <v>0.77700000000000002</v>
      </c>
      <c r="AR25" s="12">
        <f>$AC$5</f>
        <v>0.73599999999999999</v>
      </c>
      <c r="AS25" s="12">
        <f>$AD$5</f>
        <v>0.85329999999999995</v>
      </c>
      <c r="AT25" s="12">
        <f>$AE$5</f>
        <v>0.88859999999999995</v>
      </c>
      <c r="AU25" s="12">
        <f>$AF$5</f>
        <v>0.89770000000000005</v>
      </c>
      <c r="AV25" s="12">
        <f>$AG$5</f>
        <v>0.84619999999999995</v>
      </c>
      <c r="AX25">
        <v>2014</v>
      </c>
      <c r="AY25" s="12">
        <f>$AB$6</f>
        <v>145.0376</v>
      </c>
      <c r="AZ25" s="12">
        <f>$AC$6</f>
        <v>130.72999999999999</v>
      </c>
      <c r="BA25" s="12">
        <f>$AD$6</f>
        <v>123.0817</v>
      </c>
      <c r="BB25" s="12">
        <f>$AE$6</f>
        <v>135.1808</v>
      </c>
      <c r="BC25" s="12">
        <f>$AF$6</f>
        <v>125.6831</v>
      </c>
      <c r="BD25" s="12">
        <f>$AG$6</f>
        <v>122.0145</v>
      </c>
      <c r="BF25">
        <v>2014</v>
      </c>
      <c r="BG25" s="12">
        <f>$AB$7</f>
        <v>1</v>
      </c>
      <c r="BH25" s="12">
        <f>$AC$7</f>
        <v>1</v>
      </c>
      <c r="BI25" s="12">
        <f>$AD$7</f>
        <v>1</v>
      </c>
      <c r="BJ25" s="12">
        <f>$AE$7</f>
        <v>1</v>
      </c>
      <c r="BK25" s="12">
        <f>$AF$7</f>
        <v>1</v>
      </c>
      <c r="BL25" s="12">
        <f>$AG$7</f>
        <v>1</v>
      </c>
    </row>
    <row r="26" spans="1:64">
      <c r="A26" s="4">
        <v>2017</v>
      </c>
      <c r="B26" s="18">
        <f>$AE$3</f>
        <v>1.1999</v>
      </c>
      <c r="C26" s="18">
        <f>$AF$3</f>
        <v>1.1455</v>
      </c>
      <c r="D26" s="18">
        <f>$AG$3</f>
        <v>1.1227</v>
      </c>
      <c r="E26" s="18"/>
      <c r="F26" s="18"/>
      <c r="G26" s="18"/>
      <c r="Z26" s="4">
        <v>2015</v>
      </c>
      <c r="AA26" s="18">
        <f>$AC$3</f>
        <v>1.0866</v>
      </c>
      <c r="AB26" s="18">
        <f>$AD$3</f>
        <v>1.0522499999999999</v>
      </c>
      <c r="AC26" s="18">
        <f>$AE$3</f>
        <v>1.1999</v>
      </c>
      <c r="AD26" s="18">
        <f>$AF$3</f>
        <v>1.1455</v>
      </c>
      <c r="AE26" s="18">
        <f>$AG$3</f>
        <v>1.1227</v>
      </c>
      <c r="AF26" s="18"/>
      <c r="AH26">
        <v>2015</v>
      </c>
      <c r="AI26" s="12">
        <f>$AC$4</f>
        <v>1.5046999999999999</v>
      </c>
      <c r="AJ26" s="12">
        <f>$AD$4</f>
        <v>1.4146000000000001</v>
      </c>
      <c r="AK26" s="12">
        <f>$AE$4</f>
        <v>1.5085999999999999</v>
      </c>
      <c r="AL26" s="12">
        <f>$AF$4</f>
        <v>1.5629999999999999</v>
      </c>
      <c r="AM26" s="12">
        <f>$AG$4</f>
        <v>1.4553</v>
      </c>
      <c r="AP26">
        <v>2015</v>
      </c>
      <c r="AQ26" s="12">
        <f>$AC$5</f>
        <v>0.73599999999999999</v>
      </c>
      <c r="AR26" s="12">
        <f>$AD$5</f>
        <v>0.85329999999999995</v>
      </c>
      <c r="AS26" s="12">
        <f>$AE$5</f>
        <v>0.88859999999999995</v>
      </c>
      <c r="AT26" s="12">
        <f>$AF$5</f>
        <v>0.89770000000000005</v>
      </c>
      <c r="AU26" s="12">
        <f>$AG$5</f>
        <v>0.84619999999999995</v>
      </c>
      <c r="AX26">
        <v>2015</v>
      </c>
      <c r="AY26" s="12">
        <f>$AC$6</f>
        <v>130.72999999999999</v>
      </c>
      <c r="AZ26" s="12">
        <f>$AD$6</f>
        <v>123.0817</v>
      </c>
      <c r="BA26" s="12">
        <f>$AE$6</f>
        <v>135.1808</v>
      </c>
      <c r="BB26" s="12">
        <f>$AF$6</f>
        <v>125.6831</v>
      </c>
      <c r="BC26" s="12">
        <f>$AG$6</f>
        <v>122.0145</v>
      </c>
      <c r="BF26">
        <v>2015</v>
      </c>
      <c r="BG26" s="12">
        <f>$AC$7</f>
        <v>1</v>
      </c>
      <c r="BH26" s="12">
        <f>$AD$7</f>
        <v>1</v>
      </c>
      <c r="BI26" s="12">
        <f>$AE$7</f>
        <v>1</v>
      </c>
      <c r="BJ26" s="12">
        <f>$AF$7</f>
        <v>1</v>
      </c>
      <c r="BK26" s="12">
        <f>$AG$7</f>
        <v>1</v>
      </c>
    </row>
    <row r="27" spans="1:64">
      <c r="A27" s="4">
        <v>2018</v>
      </c>
      <c r="B27" s="18">
        <f>$AF$3</f>
        <v>1.1455</v>
      </c>
      <c r="C27" s="18">
        <f>$AG$3</f>
        <v>1.1227</v>
      </c>
      <c r="D27" s="18"/>
      <c r="E27" s="18"/>
      <c r="F27" s="18"/>
      <c r="G27" s="18"/>
      <c r="Z27" s="4">
        <v>2016</v>
      </c>
      <c r="AA27" s="18">
        <f>$AD$3</f>
        <v>1.0522499999999999</v>
      </c>
      <c r="AB27" s="18">
        <f>$AE$3</f>
        <v>1.1999</v>
      </c>
      <c r="AC27" s="18">
        <f>$AF$3</f>
        <v>1.1455</v>
      </c>
      <c r="AD27" s="18">
        <f>$AG$3</f>
        <v>1.1227</v>
      </c>
      <c r="AE27" s="18"/>
      <c r="AF27" s="18"/>
      <c r="AH27">
        <v>2016</v>
      </c>
      <c r="AI27" s="12">
        <f>$AD$4</f>
        <v>1.4146000000000001</v>
      </c>
      <c r="AJ27" s="12">
        <f>$AE$4</f>
        <v>1.5085999999999999</v>
      </c>
      <c r="AK27" s="12">
        <f>$AF$4</f>
        <v>1.5629999999999999</v>
      </c>
      <c r="AL27" s="12">
        <f>$AG$4</f>
        <v>1.4553</v>
      </c>
      <c r="AP27">
        <v>2016</v>
      </c>
      <c r="AQ27" s="12">
        <f>$AD$5</f>
        <v>0.85329999999999995</v>
      </c>
      <c r="AR27" s="12">
        <f>$AE$5</f>
        <v>0.88859999999999995</v>
      </c>
      <c r="AS27" s="12">
        <f>$AF$5</f>
        <v>0.89770000000000005</v>
      </c>
      <c r="AT27" s="12">
        <f>$AG$5</f>
        <v>0.84619999999999995</v>
      </c>
      <c r="AX27">
        <v>2016</v>
      </c>
      <c r="AY27" s="12">
        <f>$AD$6</f>
        <v>123.0817</v>
      </c>
      <c r="AZ27" s="12">
        <f>$AE$6</f>
        <v>135.1808</v>
      </c>
      <c r="BA27" s="12">
        <f>$AF$6</f>
        <v>125.6831</v>
      </c>
      <c r="BB27" s="12">
        <f>$AG$6</f>
        <v>122.0145</v>
      </c>
      <c r="BF27">
        <v>2016</v>
      </c>
      <c r="BG27" s="12">
        <f>$AD$7</f>
        <v>1</v>
      </c>
      <c r="BH27" s="12">
        <f>$AE$7</f>
        <v>1</v>
      </c>
      <c r="BI27" s="12">
        <f>$AF$7</f>
        <v>1</v>
      </c>
      <c r="BJ27" s="12">
        <f>$AG$7</f>
        <v>1</v>
      </c>
    </row>
    <row r="28" spans="1:64">
      <c r="A28" s="4">
        <v>2019</v>
      </c>
      <c r="B28" s="18">
        <f>$AG$3</f>
        <v>1.1227</v>
      </c>
      <c r="C28" s="18"/>
      <c r="D28" s="18"/>
      <c r="E28" s="18"/>
      <c r="F28" s="18"/>
      <c r="G28" s="18"/>
      <c r="Z28" s="4">
        <v>2017</v>
      </c>
      <c r="AA28" s="18">
        <f>$AE$3</f>
        <v>1.1999</v>
      </c>
      <c r="AB28" s="18">
        <f>$AF$3</f>
        <v>1.1455</v>
      </c>
      <c r="AC28" s="18">
        <f>$AG$3</f>
        <v>1.1227</v>
      </c>
      <c r="AD28" s="18"/>
      <c r="AE28" s="18"/>
      <c r="AF28" s="18"/>
      <c r="AH28">
        <v>2017</v>
      </c>
      <c r="AI28" s="12">
        <f>$AE$4</f>
        <v>1.5085999999999999</v>
      </c>
      <c r="AJ28" s="12">
        <f>$AF$4</f>
        <v>1.5629999999999999</v>
      </c>
      <c r="AK28" s="12">
        <f>$AG$4</f>
        <v>1.4553</v>
      </c>
      <c r="AP28">
        <v>2017</v>
      </c>
      <c r="AQ28" s="12">
        <f>$AE$5</f>
        <v>0.88859999999999995</v>
      </c>
      <c r="AR28" s="12">
        <f>$AF$5</f>
        <v>0.89770000000000005</v>
      </c>
      <c r="AS28" s="12">
        <f>$AG$5</f>
        <v>0.84619999999999995</v>
      </c>
      <c r="AX28">
        <v>2017</v>
      </c>
      <c r="AY28" s="12">
        <f>$AE$6</f>
        <v>135.1808</v>
      </c>
      <c r="AZ28" s="12">
        <f>$AF$6</f>
        <v>125.6831</v>
      </c>
      <c r="BA28" s="12">
        <f>$AG$6</f>
        <v>122.0145</v>
      </c>
      <c r="BF28">
        <v>2017</v>
      </c>
      <c r="BG28" s="12">
        <f>$AE$7</f>
        <v>1</v>
      </c>
      <c r="BH28" s="12">
        <f>$AF$7</f>
        <v>1</v>
      </c>
      <c r="BI28" s="12">
        <f>$AG$7</f>
        <v>1</v>
      </c>
    </row>
    <row r="29" spans="1:64">
      <c r="Z29" s="4">
        <v>2018</v>
      </c>
      <c r="AA29" s="18">
        <f>$AF$3</f>
        <v>1.1455</v>
      </c>
      <c r="AB29" s="18">
        <f>$AG$3</f>
        <v>1.1227</v>
      </c>
      <c r="AC29" s="18"/>
      <c r="AD29" s="18"/>
      <c r="AE29" s="18"/>
      <c r="AF29" s="18"/>
      <c r="AH29">
        <v>2018</v>
      </c>
      <c r="AI29" s="12">
        <f>$AF$4</f>
        <v>1.5629999999999999</v>
      </c>
      <c r="AJ29" s="12">
        <f>$AG$4</f>
        <v>1.4553</v>
      </c>
      <c r="AP29">
        <v>2018</v>
      </c>
      <c r="AQ29" s="12">
        <f>$AF$5</f>
        <v>0.89770000000000005</v>
      </c>
      <c r="AR29" s="12">
        <f>$AG$5</f>
        <v>0.84619999999999995</v>
      </c>
      <c r="AX29">
        <v>2018</v>
      </c>
      <c r="AY29" s="12">
        <f>$AF$6</f>
        <v>125.6831</v>
      </c>
      <c r="AZ29" s="12">
        <f>$AG$6</f>
        <v>122.0145</v>
      </c>
      <c r="BF29">
        <v>2018</v>
      </c>
      <c r="BG29" s="12">
        <f>$AF$7</f>
        <v>1</v>
      </c>
      <c r="BH29" s="12">
        <f>$AG$7</f>
        <v>1</v>
      </c>
    </row>
    <row r="30" spans="1:64">
      <c r="Z30" s="4">
        <v>2019</v>
      </c>
      <c r="AA30" s="18">
        <f>$AG$3</f>
        <v>1.1227</v>
      </c>
      <c r="AB30" s="18"/>
      <c r="AC30" s="18"/>
      <c r="AD30" s="18"/>
      <c r="AE30" s="18"/>
      <c r="AF30" s="18"/>
      <c r="AH30">
        <v>2019</v>
      </c>
      <c r="AI30" s="12">
        <f>$AG$4</f>
        <v>1.4553</v>
      </c>
      <c r="AP30">
        <v>2019</v>
      </c>
      <c r="AQ30" s="12">
        <f>$AG$5</f>
        <v>0.84619999999999995</v>
      </c>
      <c r="AX30">
        <v>2019</v>
      </c>
      <c r="AY30" s="12">
        <f>$AG$6</f>
        <v>122.0145</v>
      </c>
      <c r="BF30">
        <v>2019</v>
      </c>
      <c r="BG30" s="12">
        <f>$AG$7</f>
        <v>1</v>
      </c>
    </row>
    <row r="31" spans="1:64">
      <c r="Q31" s="4" t="s">
        <v>20</v>
      </c>
    </row>
    <row r="32" spans="1:64" ht="14.65" thickBot="1">
      <c r="A32" s="11" t="s">
        <v>12</v>
      </c>
      <c r="B32" s="11" t="s">
        <v>23</v>
      </c>
      <c r="I32" s="11" t="s">
        <v>12</v>
      </c>
      <c r="J32" s="11" t="s">
        <v>24</v>
      </c>
      <c r="Q32" s="10" t="s">
        <v>21</v>
      </c>
      <c r="R32" s="23" t="s">
        <v>25</v>
      </c>
      <c r="S32" s="23" t="s">
        <v>26</v>
      </c>
      <c r="T32" s="23" t="s">
        <v>27</v>
      </c>
      <c r="U32" s="23" t="s">
        <v>28</v>
      </c>
      <c r="V32" s="23" t="s">
        <v>29</v>
      </c>
      <c r="Z32" s="11" t="str">
        <f>Z22</f>
        <v>US</v>
      </c>
      <c r="AA32" s="11" t="s">
        <v>30</v>
      </c>
      <c r="AD32" s="11"/>
      <c r="AH32" s="11" t="str">
        <f>AH22</f>
        <v>Canada</v>
      </c>
      <c r="AI32" s="11" t="s">
        <v>30</v>
      </c>
      <c r="AP32" s="11" t="str">
        <f>AP22</f>
        <v>UK</v>
      </c>
      <c r="AQ32" s="11" t="s">
        <v>30</v>
      </c>
      <c r="AX32" s="11" t="str">
        <f>AX22</f>
        <v>Japan</v>
      </c>
      <c r="AY32" s="11" t="s">
        <v>30</v>
      </c>
      <c r="BF32" s="11" t="str">
        <f>BF22</f>
        <v>Europe</v>
      </c>
      <c r="BG32" s="11" t="s">
        <v>30</v>
      </c>
    </row>
    <row r="33" spans="1:95">
      <c r="A33" s="4" t="s">
        <v>20</v>
      </c>
      <c r="I33" s="4" t="s">
        <v>20</v>
      </c>
      <c r="Z33" s="4" t="s">
        <v>20</v>
      </c>
      <c r="AA33" s="11"/>
      <c r="AH33" s="4" t="s">
        <v>20</v>
      </c>
      <c r="AI33" s="11"/>
      <c r="AP33" s="4" t="s">
        <v>20</v>
      </c>
      <c r="AQ33" s="11"/>
      <c r="AX33" s="4" t="s">
        <v>20</v>
      </c>
      <c r="AY33" s="11"/>
      <c r="BF33" s="4" t="s">
        <v>20</v>
      </c>
      <c r="BG33" s="11"/>
      <c r="CL33" s="7" t="s">
        <v>14</v>
      </c>
      <c r="CM33" s="14" t="s">
        <v>25</v>
      </c>
      <c r="CN33" s="14" t="s">
        <v>26</v>
      </c>
      <c r="CO33" s="14" t="s">
        <v>27</v>
      </c>
      <c r="CP33" s="14" t="s">
        <v>28</v>
      </c>
      <c r="CQ33" s="14" t="s">
        <v>29</v>
      </c>
    </row>
    <row r="34" spans="1:95" ht="14.65" thickBot="1">
      <c r="A34" s="10" t="s">
        <v>21</v>
      </c>
      <c r="B34" s="10">
        <v>12</v>
      </c>
      <c r="C34" s="10">
        <v>24</v>
      </c>
      <c r="D34" s="10">
        <v>36</v>
      </c>
      <c r="E34" s="10">
        <v>48</v>
      </c>
      <c r="F34" s="10">
        <v>60</v>
      </c>
      <c r="G34" s="10">
        <v>72</v>
      </c>
      <c r="I34" s="10" t="s">
        <v>21</v>
      </c>
      <c r="J34" s="10">
        <v>12</v>
      </c>
      <c r="K34" s="10">
        <v>24</v>
      </c>
      <c r="L34" s="10">
        <v>36</v>
      </c>
      <c r="M34" s="10">
        <v>48</v>
      </c>
      <c r="N34" s="10">
        <v>60</v>
      </c>
      <c r="O34" s="10">
        <v>72</v>
      </c>
      <c r="Q34" s="4"/>
      <c r="R34" s="22" t="s">
        <v>31</v>
      </c>
      <c r="S34" s="22"/>
      <c r="T34" s="22"/>
      <c r="U34" s="22"/>
      <c r="V34" s="22"/>
      <c r="Z34" s="10" t="s">
        <v>21</v>
      </c>
      <c r="AA34" s="10">
        <v>12</v>
      </c>
      <c r="AB34" s="10">
        <v>24</v>
      </c>
      <c r="AC34" s="10">
        <v>36</v>
      </c>
      <c r="AD34" s="10">
        <v>48</v>
      </c>
      <c r="AE34" s="10">
        <v>60</v>
      </c>
      <c r="AF34" s="10">
        <v>72</v>
      </c>
      <c r="AH34" s="10" t="s">
        <v>21</v>
      </c>
      <c r="AI34" s="10">
        <v>12</v>
      </c>
      <c r="AJ34" s="10">
        <v>24</v>
      </c>
      <c r="AK34" s="10">
        <v>36</v>
      </c>
      <c r="AL34" s="10">
        <v>48</v>
      </c>
      <c r="AM34" s="10">
        <v>60</v>
      </c>
      <c r="AN34" s="10">
        <v>72</v>
      </c>
      <c r="AP34" s="10" t="s">
        <v>21</v>
      </c>
      <c r="AQ34" s="10">
        <v>12</v>
      </c>
      <c r="AR34" s="10">
        <v>24</v>
      </c>
      <c r="AS34" s="10">
        <v>36</v>
      </c>
      <c r="AT34" s="10">
        <v>48</v>
      </c>
      <c r="AU34" s="10">
        <v>60</v>
      </c>
      <c r="AV34" s="10">
        <v>72</v>
      </c>
      <c r="AX34" s="10" t="s">
        <v>21</v>
      </c>
      <c r="AY34" s="10">
        <v>12</v>
      </c>
      <c r="AZ34" s="10">
        <v>24</v>
      </c>
      <c r="BA34" s="10">
        <v>36</v>
      </c>
      <c r="BB34" s="10">
        <v>48</v>
      </c>
      <c r="BC34" s="10">
        <v>60</v>
      </c>
      <c r="BD34" s="10">
        <v>72</v>
      </c>
      <c r="BF34" s="10" t="s">
        <v>21</v>
      </c>
      <c r="BG34" s="10">
        <v>12</v>
      </c>
      <c r="BH34" s="10">
        <v>24</v>
      </c>
      <c r="BI34" s="10">
        <v>36</v>
      </c>
      <c r="BJ34" s="10">
        <v>48</v>
      </c>
      <c r="BK34" s="10">
        <v>60</v>
      </c>
      <c r="BL34" s="10">
        <v>72</v>
      </c>
      <c r="CL34" s="4"/>
      <c r="CM34" s="19"/>
      <c r="CN34" s="19"/>
      <c r="CO34" s="19"/>
      <c r="CP34" s="19"/>
      <c r="CQ34" s="19"/>
    </row>
    <row r="35" spans="1:95">
      <c r="A35" s="4">
        <v>2014</v>
      </c>
      <c r="B35" s="20">
        <f>AA35/$AG$3+AI35/$AG$4+AQ35/$AG$5+AY35/$AG$6+BG35/$AG$7</f>
        <v>206.00428909162574</v>
      </c>
      <c r="C35" s="20">
        <f>AB35/$AG$3+AJ35/$AG$4+AR35/$AG$5+AZ35/$AG$6+BH35/$AG$7</f>
        <v>618.01286727487729</v>
      </c>
      <c r="D35" s="20">
        <f>AC35/$AG$3+AK35/$AG$4+AS35/$AG$5+BA35/$AG$6+BI35/$AG$7</f>
        <v>927.01930091231588</v>
      </c>
      <c r="E35" s="20">
        <f>AD35/$AG$3+AL35/$AG$4+AT35/$AG$5+BB35/$AG$6+BJ35/$AG$7</f>
        <v>1030.0214454581289</v>
      </c>
      <c r="F35" s="20">
        <f>AE35/$AG$3+AM35/$AG$4+AU35/$AG$5+BC35/$AG$6+BK35/$AG$7</f>
        <v>1030.0214454581289</v>
      </c>
      <c r="G35" s="20">
        <f>AF35/$AG$3+AN35/$AG$4+AV35/$AG$5+BD35/$AG$6+BL35/$AG$7</f>
        <v>1030.0214454581289</v>
      </c>
      <c r="I35" s="4">
        <v>2014</v>
      </c>
      <c r="J35" s="20">
        <f>AA35/AA25+AI35/AI25+AQ35/AQ25+AY35/AY25+BG35/BG25</f>
        <v>200</v>
      </c>
      <c r="K35" s="20">
        <f>AB35/AB25+AJ35/AJ25+AR35/AR25+AZ35/AZ25+BH35/BH25</f>
        <v>625.50155405240105</v>
      </c>
      <c r="L35" s="20">
        <f>AC35/AC25+AK35/AK25+AS35/AS25+BA35/BA25+BI35/BI25</f>
        <v>941.78322711342582</v>
      </c>
      <c r="M35" s="20">
        <f>AD35/AD25+AL35/AL25+AT35/AT25+BB35/BB25+BJ35/BJ25</f>
        <v>977.4081932622662</v>
      </c>
      <c r="N35" s="20">
        <f>AE35/AE25+AM35/AM25+AU35/AU25+BC35/BC25+BK35/BK25</f>
        <v>994.96012366789273</v>
      </c>
      <c r="O35" s="20">
        <f>AF35/AF25+AN35/AN25+AV35/AV25+BD35/BD25+BL35/BL25</f>
        <v>1030.0214454581289</v>
      </c>
      <c r="Q35" s="4">
        <v>2014</v>
      </c>
      <c r="R35" s="13">
        <f>C35/B35</f>
        <v>3.0000000000000004</v>
      </c>
      <c r="S35" s="13">
        <f>D35/C35</f>
        <v>1.5</v>
      </c>
      <c r="T35" s="13">
        <f>E35/D35</f>
        <v>1.1111111111111114</v>
      </c>
      <c r="U35" s="13">
        <f>F35/E35</f>
        <v>1</v>
      </c>
      <c r="V35" s="13">
        <f>G35/F35</f>
        <v>1</v>
      </c>
      <c r="Z35" s="4">
        <v>2014</v>
      </c>
      <c r="AA35" s="8">
        <f>$AA12*assumptions!C$4</f>
        <v>48.440000000000005</v>
      </c>
      <c r="AB35" s="8">
        <f>$AA12*assumptions!D$4</f>
        <v>145.32000000000002</v>
      </c>
      <c r="AC35" s="8">
        <f>$AA12*assumptions!E$4</f>
        <v>217.98000000000005</v>
      </c>
      <c r="AD35" s="8">
        <f>$AA12*assumptions!F$4</f>
        <v>242.20000000000007</v>
      </c>
      <c r="AE35" s="8">
        <f>$AA12*assumptions!G$4</f>
        <v>242.20000000000007</v>
      </c>
      <c r="AF35" s="8">
        <f>$AA12*assumptions!H$4</f>
        <v>242.20000000000007</v>
      </c>
      <c r="AH35" s="4">
        <v>2014</v>
      </c>
      <c r="AI35" s="8">
        <f>$AB12*assumptions!C$4</f>
        <v>56.148000000000003</v>
      </c>
      <c r="AJ35" s="8">
        <f>$AB12*assumptions!D$4</f>
        <v>168.44400000000002</v>
      </c>
      <c r="AK35" s="8">
        <f>$AB12*assumptions!E$4</f>
        <v>252.66600000000005</v>
      </c>
      <c r="AL35" s="8">
        <f>$AB12*assumptions!F$4</f>
        <v>280.74000000000007</v>
      </c>
      <c r="AM35" s="8">
        <f>$AB12*assumptions!G$4</f>
        <v>280.74000000000007</v>
      </c>
      <c r="AN35" s="8">
        <f>$AB12*assumptions!H$4</f>
        <v>280.74000000000007</v>
      </c>
      <c r="AP35" s="4">
        <v>2014</v>
      </c>
      <c r="AQ35" s="8">
        <f>$AC12*assumptions!C$4</f>
        <v>31.080000000000002</v>
      </c>
      <c r="AR35" s="8">
        <f>$AC12*assumptions!D$4</f>
        <v>93.240000000000023</v>
      </c>
      <c r="AS35" s="8">
        <f>$AC12*assumptions!E$4</f>
        <v>139.86000000000001</v>
      </c>
      <c r="AT35" s="8">
        <f>$AC12*assumptions!F$4</f>
        <v>155.40000000000003</v>
      </c>
      <c r="AU35" s="8">
        <f>$AC12*assumptions!G$4</f>
        <v>155.40000000000003</v>
      </c>
      <c r="AV35" s="8">
        <f>$AC12*assumptions!H$4</f>
        <v>155.40000000000003</v>
      </c>
      <c r="AX35" s="4">
        <v>2014</v>
      </c>
      <c r="AY35" s="8">
        <f>$AD12*assumptions!C$4</f>
        <v>5801.5040000000008</v>
      </c>
      <c r="AZ35" s="8">
        <f>$AD12*assumptions!D$4</f>
        <v>17404.512000000002</v>
      </c>
      <c r="BA35" s="8">
        <f>$AD12*assumptions!E$4</f>
        <v>26106.768000000004</v>
      </c>
      <c r="BB35" s="8">
        <f>$AD12*assumptions!F$4</f>
        <v>29007.520000000008</v>
      </c>
      <c r="BC35" s="8">
        <f>$AD12*assumptions!G$4</f>
        <v>29007.520000000008</v>
      </c>
      <c r="BD35" s="8">
        <f>$AD12*assumptions!H$4</f>
        <v>29007.520000000008</v>
      </c>
      <c r="BF35" s="4">
        <v>2014</v>
      </c>
      <c r="BG35" s="8">
        <f>$AE12*assumptions!C$4</f>
        <v>40</v>
      </c>
      <c r="BH35" s="8">
        <f>$AE12*assumptions!D$4</f>
        <v>120.00000000000001</v>
      </c>
      <c r="BI35" s="8">
        <f>$AE12*assumptions!E$4</f>
        <v>180.00000000000003</v>
      </c>
      <c r="BJ35" s="8">
        <f>$AE12*assumptions!F$4</f>
        <v>200.00000000000006</v>
      </c>
      <c r="BK35" s="8">
        <f>$AE12*assumptions!G$4</f>
        <v>200.00000000000006</v>
      </c>
      <c r="BL35" s="8">
        <f>$AE12*assumptions!H$4</f>
        <v>200.00000000000006</v>
      </c>
    </row>
    <row r="36" spans="1:95">
      <c r="A36" s="4">
        <v>2015</v>
      </c>
      <c r="B36" s="20">
        <f>AA36/$AG$3+AI36/$AG$4+AQ36/$AG$5+AY36/$AG$6+BG36/$AG$7</f>
        <v>216.30450354620703</v>
      </c>
      <c r="C36" s="20">
        <f>AB36/$AG$3+AJ36/$AG$4+AR36/$AG$5+AZ36/$AG$6+BH36/$AG$7</f>
        <v>648.91351063862112</v>
      </c>
      <c r="D36" s="20">
        <f>AC36/$AG$3+AK36/$AG$4+AS36/$AG$5+BA36/$AG$6+BI36/$AG$7</f>
        <v>973.37026595793179</v>
      </c>
      <c r="E36" s="20">
        <f>AD36/$AG$3+AL36/$AG$4+AT36/$AG$5+BB36/$AG$6+BJ36/$AG$7</f>
        <v>1081.5225177310354</v>
      </c>
      <c r="F36" s="20">
        <f>AE36/$AG$3+AM36/$AG$4+AU36/$AG$5+BC36/$AG$6+BK36/$AG$7</f>
        <v>1081.5225177310354</v>
      </c>
      <c r="G36" s="21"/>
      <c r="I36" s="4">
        <v>2015</v>
      </c>
      <c r="J36" s="20">
        <f>AA36/AA26+AI36/AI26+AQ36/AQ26+AY36/AY26+BG36/BG26</f>
        <v>218.9255439183404</v>
      </c>
      <c r="K36" s="20">
        <f>AB36/AB26+AJ36/AJ26+AR36/AR26+AZ36/AZ26+BH36/BH26</f>
        <v>659.24825897939809</v>
      </c>
      <c r="L36" s="20">
        <f>AC36/AC26+AK36/AK26+AS36/AS26+BA36/BA26+BI36/BI26</f>
        <v>923.65074263284146</v>
      </c>
      <c r="M36" s="20">
        <f>AD36/AD26+AL36/AL26+AT36/AT26+BB36/BB26+BJ36/BJ26</f>
        <v>1044.7081298512874</v>
      </c>
      <c r="N36" s="20">
        <f>AE36/AE26+AM36/AM26+AU36/AU26+BC36/BC26+BK36/BK26</f>
        <v>1081.5225177310354</v>
      </c>
      <c r="O36" s="21"/>
      <c r="Q36" s="4">
        <v>2015</v>
      </c>
      <c r="R36" s="13">
        <f>C36/B36</f>
        <v>3</v>
      </c>
      <c r="S36" s="13">
        <f>D36/C36</f>
        <v>1.5000000000000002</v>
      </c>
      <c r="T36" s="13">
        <f>E36/D36</f>
        <v>1.1111111111111112</v>
      </c>
      <c r="U36" s="13">
        <f>F36/E36</f>
        <v>1</v>
      </c>
      <c r="V36" s="8"/>
      <c r="Z36" s="4">
        <v>2015</v>
      </c>
      <c r="AA36" s="8">
        <f>$AA13*assumptions!C$4</f>
        <v>50.862000000000009</v>
      </c>
      <c r="AB36" s="8">
        <f>$AA13*assumptions!D$4</f>
        <v>152.58600000000004</v>
      </c>
      <c r="AC36" s="8">
        <f>$AA13*assumptions!E$4</f>
        <v>228.87900000000005</v>
      </c>
      <c r="AD36" s="8">
        <f>$AA13*assumptions!F$4</f>
        <v>254.31000000000009</v>
      </c>
      <c r="AE36" s="8">
        <f>$AA13*assumptions!G$4</f>
        <v>254.31000000000009</v>
      </c>
      <c r="AH36" s="4">
        <v>2015</v>
      </c>
      <c r="AI36" s="8">
        <f>$AB13*assumptions!C$4</f>
        <v>58.955400000000012</v>
      </c>
      <c r="AJ36" s="8">
        <f>$AB13*assumptions!D$4</f>
        <v>176.86620000000005</v>
      </c>
      <c r="AK36" s="8">
        <f>$AB13*assumptions!E$4</f>
        <v>265.29930000000007</v>
      </c>
      <c r="AL36" s="8">
        <f>$AB13*assumptions!F$4</f>
        <v>294.7770000000001</v>
      </c>
      <c r="AM36" s="8">
        <f>$AB13*assumptions!G$4</f>
        <v>294.7770000000001</v>
      </c>
      <c r="AP36" s="4">
        <v>2015</v>
      </c>
      <c r="AQ36" s="8">
        <f>$AC13*assumptions!C$4</f>
        <v>32.634000000000007</v>
      </c>
      <c r="AR36" s="8">
        <f>$AC13*assumptions!D$4</f>
        <v>97.902000000000029</v>
      </c>
      <c r="AS36" s="8">
        <f>$AC13*assumptions!E$4</f>
        <v>146.85300000000004</v>
      </c>
      <c r="AT36" s="8">
        <f>$AC13*assumptions!F$4</f>
        <v>163.17000000000004</v>
      </c>
      <c r="AU36" s="8">
        <f>$AC13*assumptions!G$4</f>
        <v>163.17000000000004</v>
      </c>
      <c r="AX36" s="4">
        <v>2015</v>
      </c>
      <c r="AY36" s="8">
        <f>$AD13*assumptions!C$4</f>
        <v>6091.5792000000001</v>
      </c>
      <c r="AZ36" s="8">
        <f>$AD13*assumptions!D$4</f>
        <v>18274.737600000004</v>
      </c>
      <c r="BA36" s="8">
        <f>$AD13*assumptions!E$4</f>
        <v>27412.106400000004</v>
      </c>
      <c r="BB36" s="8">
        <f>$AD13*assumptions!F$4</f>
        <v>30457.896000000008</v>
      </c>
      <c r="BC36" s="8">
        <f>$AD13*assumptions!G$4</f>
        <v>30457.896000000008</v>
      </c>
      <c r="BF36" s="4">
        <v>2015</v>
      </c>
      <c r="BG36" s="8">
        <f>$AE13*assumptions!C$4</f>
        <v>42</v>
      </c>
      <c r="BH36" s="8">
        <f>$AE13*assumptions!D$4</f>
        <v>126.00000000000001</v>
      </c>
      <c r="BI36" s="8">
        <f>$AE13*assumptions!E$4</f>
        <v>189.00000000000003</v>
      </c>
      <c r="BJ36" s="8">
        <f>$AE13*assumptions!F$4</f>
        <v>210.00000000000006</v>
      </c>
      <c r="BK36" s="8">
        <f>$AE13*assumptions!G$4</f>
        <v>210.00000000000006</v>
      </c>
    </row>
    <row r="37" spans="1:95">
      <c r="A37" s="4">
        <v>2016</v>
      </c>
      <c r="B37" s="20">
        <f>AA37/$AG$3+AI37/$AG$4+AQ37/$AG$5+AY37/$AG$6+BG37/$AG$7</f>
        <v>227.1197287235174</v>
      </c>
      <c r="C37" s="20">
        <f>AB37/$AG$3+AJ37/$AG$4+AR37/$AG$5+AZ37/$AG$6+BH37/$AG$7</f>
        <v>681.35918617055222</v>
      </c>
      <c r="D37" s="20">
        <f>AC37/$AG$3+AK37/$AG$4+AS37/$AG$5+BA37/$AG$6+BI37/$AG$7</f>
        <v>1022.0387792558283</v>
      </c>
      <c r="E37" s="20">
        <f>AD37/$AG$3+AL37/$AG$4+AT37/$AG$5+BB37/$AG$6+BJ37/$AG$7</f>
        <v>1135.5986436175872</v>
      </c>
      <c r="F37" s="21"/>
      <c r="G37" s="21"/>
      <c r="I37" s="4">
        <v>2016</v>
      </c>
      <c r="J37" s="20">
        <f>AA37/AA27+AI37/AI27+AQ37/AQ27+AY37/AY27+BG37/BG27</f>
        <v>230.73689064278929</v>
      </c>
      <c r="K37" s="20">
        <f>AB37/AB27+AJ37/AJ27+AR37/AR27+AZ37/AZ27+BH37/BH27</f>
        <v>646.55551984298904</v>
      </c>
      <c r="L37" s="20">
        <f>AC37/AC27+AK37/AK27+AS37/AS27+BA37/BA27+BI37/BI27</f>
        <v>987.2491827094666</v>
      </c>
      <c r="M37" s="20">
        <f>AD37/AD27+AL37/AL27+AT37/AT27+BB37/BB27+BJ37/BJ27</f>
        <v>1135.5986436175872</v>
      </c>
      <c r="N37" s="21"/>
      <c r="O37" s="21"/>
      <c r="Q37" s="4">
        <v>2016</v>
      </c>
      <c r="R37" s="13">
        <f>C37/B37</f>
        <v>3</v>
      </c>
      <c r="S37" s="13">
        <f>D37/C37</f>
        <v>1.5</v>
      </c>
      <c r="T37" s="13">
        <f>E37/D37</f>
        <v>1.1111111111111112</v>
      </c>
      <c r="U37" s="8"/>
      <c r="Z37" s="4">
        <v>2016</v>
      </c>
      <c r="AA37" s="8">
        <f>$AA14*assumptions!C$4</f>
        <v>53.405100000000004</v>
      </c>
      <c r="AB37" s="8">
        <f>$AA14*assumptions!D$4</f>
        <v>160.21530000000004</v>
      </c>
      <c r="AC37" s="8">
        <f>$AA14*assumptions!E$4</f>
        <v>240.32295000000005</v>
      </c>
      <c r="AD37" s="8">
        <f>$AA14*assumptions!F$4</f>
        <v>267.02550000000008</v>
      </c>
      <c r="AH37" s="4">
        <v>2016</v>
      </c>
      <c r="AI37" s="8">
        <f>$AB14*assumptions!C$4</f>
        <v>61.903170000000017</v>
      </c>
      <c r="AJ37" s="8">
        <f>$AB14*assumptions!D$4</f>
        <v>185.70951000000005</v>
      </c>
      <c r="AK37" s="8">
        <f>$AB14*assumptions!E$4</f>
        <v>278.56426500000009</v>
      </c>
      <c r="AL37" s="8">
        <f>$AB14*assumptions!F$4</f>
        <v>309.51585000000011</v>
      </c>
      <c r="AP37" s="4">
        <v>2016</v>
      </c>
      <c r="AQ37" s="8">
        <f>$AC14*assumptions!C$4</f>
        <v>34.265700000000002</v>
      </c>
      <c r="AR37" s="8">
        <f>$AC14*assumptions!D$4</f>
        <v>102.79710000000003</v>
      </c>
      <c r="AS37" s="8">
        <f>$AC14*assumptions!E$4</f>
        <v>154.19565000000003</v>
      </c>
      <c r="AT37" s="8">
        <f>$AC14*assumptions!F$4</f>
        <v>171.32850000000005</v>
      </c>
      <c r="AX37" s="4">
        <v>2016</v>
      </c>
      <c r="AY37" s="8">
        <f>$AD14*assumptions!C$4</f>
        <v>6396.1581600000009</v>
      </c>
      <c r="AZ37" s="8">
        <f>$AD14*assumptions!D$4</f>
        <v>19188.474480000004</v>
      </c>
      <c r="BA37" s="8">
        <f>$AD14*assumptions!E$4</f>
        <v>28782.711720000007</v>
      </c>
      <c r="BB37" s="8">
        <f>$AD14*assumptions!F$4</f>
        <v>31980.79080000001</v>
      </c>
      <c r="BF37" s="4">
        <v>2016</v>
      </c>
      <c r="BG37" s="8">
        <f>$AE14*assumptions!C$4</f>
        <v>44.1</v>
      </c>
      <c r="BH37" s="8">
        <f>$AE14*assumptions!D$4</f>
        <v>132.30000000000001</v>
      </c>
      <c r="BI37" s="8">
        <f>$AE14*assumptions!E$4</f>
        <v>198.45000000000002</v>
      </c>
      <c r="BJ37" s="8">
        <f>$AE14*assumptions!F$4</f>
        <v>220.50000000000006</v>
      </c>
    </row>
    <row r="38" spans="1:95">
      <c r="A38" s="4">
        <v>2017</v>
      </c>
      <c r="B38" s="20">
        <f>AA38/$AG$3+AI38/$AG$4+AQ38/$AG$5+AY38/$AG$6+BG38/$AG$7</f>
        <v>238.47571515969327</v>
      </c>
      <c r="C38" s="20">
        <f>AB38/$AG$3+AJ38/$AG$4+AR38/$AG$5+AZ38/$AG$6+BH38/$AG$7</f>
        <v>715.42714547907985</v>
      </c>
      <c r="D38" s="20">
        <f>AC38/$AG$3+AK38/$AG$4+AS38/$AG$5+BA38/$AG$6+BI38/$AG$7</f>
        <v>1073.1407182186197</v>
      </c>
      <c r="E38" s="21"/>
      <c r="F38" s="21"/>
      <c r="G38" s="21"/>
      <c r="I38" s="4">
        <v>2017</v>
      </c>
      <c r="J38" s="20">
        <f>AA38/AA28+AI38/AI28+AQ38/AQ28+AY38/AY28+BG38/BG28</f>
        <v>226.29443194504614</v>
      </c>
      <c r="K38" s="20">
        <f>AB38/AB28+AJ38/AJ28+AR38/AR28+AZ38/AZ28+BH38/BH28</f>
        <v>691.07442789662673</v>
      </c>
      <c r="L38" s="20">
        <f>AC38/AC28+AK38/AK28+AS38/AS28+BA38/BA28+BI38/BI28</f>
        <v>1073.1407182186197</v>
      </c>
      <c r="M38" s="21"/>
      <c r="N38" s="21"/>
      <c r="O38" s="21"/>
      <c r="Q38" s="4">
        <v>2017</v>
      </c>
      <c r="R38" s="13">
        <f>C38/B38</f>
        <v>3.0000000000000004</v>
      </c>
      <c r="S38" s="13">
        <f>D38/C38</f>
        <v>1.4999999999999998</v>
      </c>
      <c r="T38" s="8"/>
      <c r="Z38" s="4">
        <v>2017</v>
      </c>
      <c r="AA38" s="8">
        <f>$AA15*assumptions!C$4</f>
        <v>56.075355000000002</v>
      </c>
      <c r="AB38" s="8">
        <f>$AA15*assumptions!D$4</f>
        <v>168.22606500000003</v>
      </c>
      <c r="AC38" s="8">
        <f>$AA15*assumptions!E$4</f>
        <v>252.33909750000004</v>
      </c>
      <c r="AH38" s="4">
        <v>2017</v>
      </c>
      <c r="AI38" s="8">
        <f>$AB15*assumptions!C$4</f>
        <v>64.998328500000014</v>
      </c>
      <c r="AJ38" s="8">
        <f>$AB15*assumptions!D$4</f>
        <v>194.99498550000007</v>
      </c>
      <c r="AK38" s="8">
        <f>$AB15*assumptions!E$4</f>
        <v>292.49247825000009</v>
      </c>
      <c r="AP38" s="4">
        <v>2017</v>
      </c>
      <c r="AQ38" s="8">
        <f>$AC15*assumptions!C$4</f>
        <v>35.978985000000009</v>
      </c>
      <c r="AR38" s="8">
        <f>$AC15*assumptions!D$4</f>
        <v>107.93695500000004</v>
      </c>
      <c r="AS38" s="8">
        <f>$AC15*assumptions!E$4</f>
        <v>161.90543250000005</v>
      </c>
      <c r="AX38" s="4">
        <v>2017</v>
      </c>
      <c r="AY38" s="8">
        <f>$AD15*assumptions!C$4</f>
        <v>6715.9660680000006</v>
      </c>
      <c r="AZ38" s="8">
        <f>$AD15*assumptions!D$4</f>
        <v>20147.898204000005</v>
      </c>
      <c r="BA38" s="8">
        <f>$AD15*assumptions!E$4</f>
        <v>30221.847306000003</v>
      </c>
      <c r="BF38" s="4">
        <v>2017</v>
      </c>
      <c r="BG38" s="8">
        <f>$AE15*assumptions!C$4</f>
        <v>46.305000000000007</v>
      </c>
      <c r="BH38" s="8">
        <f>$AE15*assumptions!D$4</f>
        <v>138.91500000000002</v>
      </c>
      <c r="BI38" s="8">
        <f>$AE15*assumptions!E$4</f>
        <v>208.37250000000003</v>
      </c>
    </row>
    <row r="39" spans="1:95">
      <c r="A39" s="4">
        <v>2018</v>
      </c>
      <c r="B39" s="20">
        <f>AA39/$AG$3+AI39/$AG$4+AQ39/$AG$5+AY39/$AG$6+BG39/$AG$7</f>
        <v>250.39950091767795</v>
      </c>
      <c r="C39" s="20">
        <f>AB39/$AG$3+AJ39/$AG$4+AR39/$AG$5+AZ39/$AG$6+BH39/$AG$7</f>
        <v>751.19850275303384</v>
      </c>
      <c r="D39" s="21"/>
      <c r="E39" s="21"/>
      <c r="F39" s="21"/>
      <c r="G39" s="21"/>
      <c r="I39" s="4">
        <v>2018</v>
      </c>
      <c r="J39" s="20">
        <f>AA39/AA29+AI39/AI29+AQ39/AQ29+AY39/AY29+BG39/BG29</f>
        <v>241.87604976381928</v>
      </c>
      <c r="K39" s="20">
        <f>AB39/AB29+AJ39/AJ29+AR39/AR29+AZ39/AZ29+BH39/BH29</f>
        <v>751.19850275303384</v>
      </c>
      <c r="L39" s="21"/>
      <c r="M39" s="21"/>
      <c r="N39" s="21"/>
      <c r="O39" s="21"/>
      <c r="Q39" s="4">
        <v>2018</v>
      </c>
      <c r="R39" s="13">
        <f>C39/B39</f>
        <v>3</v>
      </c>
      <c r="S39" s="8"/>
      <c r="Z39" s="4">
        <v>2018</v>
      </c>
      <c r="AA39" s="8">
        <f>$AA16*assumptions!C$4</f>
        <v>58.879122750000001</v>
      </c>
      <c r="AB39" s="8">
        <f>$AA16*assumptions!D$4</f>
        <v>176.63736825000004</v>
      </c>
      <c r="AH39" s="4">
        <v>2018</v>
      </c>
      <c r="AI39" s="8">
        <f>$AB16*assumptions!C$4</f>
        <v>68.248244925000023</v>
      </c>
      <c r="AJ39" s="8">
        <f>$AB16*assumptions!D$4</f>
        <v>204.74473477500007</v>
      </c>
      <c r="AP39" s="4">
        <v>2018</v>
      </c>
      <c r="AQ39" s="8">
        <f>$AC16*assumptions!C$4</f>
        <v>37.777934250000008</v>
      </c>
      <c r="AR39" s="8">
        <f>$AC16*assumptions!D$4</f>
        <v>113.33380275000005</v>
      </c>
      <c r="AX39" s="4">
        <v>2018</v>
      </c>
      <c r="AY39" s="8">
        <f>$AD16*assumptions!C$4</f>
        <v>7051.7643714000005</v>
      </c>
      <c r="AZ39" s="8">
        <f>$AD16*assumptions!D$4</f>
        <v>21155.293114200005</v>
      </c>
      <c r="BF39" s="4">
        <v>2018</v>
      </c>
      <c r="BG39" s="8">
        <f>$AE16*assumptions!C$4</f>
        <v>48.620250000000006</v>
      </c>
      <c r="BH39" s="8">
        <f>$AE16*assumptions!D$4</f>
        <v>145.86075000000002</v>
      </c>
    </row>
    <row r="40" spans="1:95">
      <c r="A40" s="4">
        <v>2019</v>
      </c>
      <c r="B40" s="20">
        <f>AA40/$AG$3+AI40/$AG$4+AQ40/$AG$5+AY40/$AG$6+BG40/$AG$7</f>
        <v>262.91947596356181</v>
      </c>
      <c r="C40" s="21"/>
      <c r="D40" s="21"/>
      <c r="E40" s="21"/>
      <c r="F40" s="21"/>
      <c r="G40" s="21"/>
      <c r="I40" s="4">
        <v>2019</v>
      </c>
      <c r="J40" s="20">
        <f>AA40/AA30+AI40/AI30+AQ40/AQ30+AY40/AY30+BG40/BG30</f>
        <v>262.91947596356181</v>
      </c>
      <c r="K40" s="21"/>
      <c r="L40" s="21"/>
      <c r="M40" s="21"/>
      <c r="N40" s="21"/>
      <c r="O40" s="21"/>
      <c r="Q40" s="4"/>
      <c r="R40" s="8"/>
      <c r="Z40" s="4">
        <v>2019</v>
      </c>
      <c r="AA40" s="8">
        <f>$AA17*assumptions!C$4</f>
        <v>61.823078887500003</v>
      </c>
      <c r="AH40" s="4">
        <v>2019</v>
      </c>
      <c r="AI40" s="8">
        <f>$AB17*assumptions!C$4</f>
        <v>71.660657171250023</v>
      </c>
      <c r="AP40" s="4">
        <v>2019</v>
      </c>
      <c r="AQ40" s="8">
        <f>$AC17*assumptions!C$4</f>
        <v>39.666830962500015</v>
      </c>
      <c r="AX40" s="4">
        <v>2019</v>
      </c>
      <c r="AY40" s="8">
        <f>$AD17*assumptions!C$4</f>
        <v>7404.3525899700007</v>
      </c>
      <c r="BF40" s="4">
        <v>2019</v>
      </c>
      <c r="BG40" s="8">
        <f>$AE17*assumptions!C$4</f>
        <v>51.051262500000007</v>
      </c>
    </row>
    <row r="41" spans="1:95" ht="14.65" thickBot="1">
      <c r="R41" s="22" t="s">
        <v>32</v>
      </c>
      <c r="S41" s="22"/>
      <c r="T41" s="22"/>
      <c r="U41" s="22"/>
      <c r="V41" s="22"/>
    </row>
    <row r="42" spans="1:95">
      <c r="I42" s="11"/>
      <c r="J42" s="11"/>
      <c r="Q42" s="4">
        <v>2014</v>
      </c>
      <c r="R42" s="13">
        <f>K35/J35</f>
        <v>3.1275077702620053</v>
      </c>
      <c r="S42" s="13">
        <f>L35/K35</f>
        <v>1.5056449036967996</v>
      </c>
      <c r="T42" s="13">
        <f>M35/L35</f>
        <v>1.0378271401775025</v>
      </c>
      <c r="U42" s="13">
        <f>N35/M35</f>
        <v>1.0179576256129428</v>
      </c>
      <c r="V42" s="13">
        <f>O35/N35</f>
        <v>1.0352389215971627</v>
      </c>
      <c r="Z42" s="11"/>
      <c r="AA42" s="11"/>
      <c r="AH42" s="11"/>
      <c r="AI42" s="11"/>
      <c r="AP42" s="11"/>
      <c r="AQ42" s="11"/>
      <c r="AX42" s="11"/>
      <c r="AY42" s="11"/>
      <c r="BF42" s="11"/>
      <c r="BG42" s="11"/>
    </row>
    <row r="43" spans="1:95">
      <c r="Q43" s="4">
        <v>2015</v>
      </c>
      <c r="R43" s="13">
        <f>K36/J36</f>
        <v>3.0112898073935987</v>
      </c>
      <c r="S43" s="13">
        <f>L36/K36</f>
        <v>1.4010666392396285</v>
      </c>
      <c r="T43" s="13">
        <f>M36/L36</f>
        <v>1.1310640284588254</v>
      </c>
      <c r="U43" s="13">
        <f>N36/M36</f>
        <v>1.0352389215971627</v>
      </c>
      <c r="V43" s="8"/>
    </row>
    <row r="44" spans="1:95">
      <c r="I44" s="4"/>
      <c r="J44" s="8"/>
      <c r="K44" s="8"/>
      <c r="L44" s="8"/>
      <c r="M44" s="8"/>
      <c r="N44" s="8"/>
      <c r="O44" s="8"/>
      <c r="Q44" s="4">
        <v>2016</v>
      </c>
      <c r="R44" s="13">
        <f>K37/J37</f>
        <v>2.8021332784792574</v>
      </c>
      <c r="S44" s="13">
        <f>L37/K37</f>
        <v>1.5269364384194142</v>
      </c>
      <c r="T44" s="13">
        <f>M37/L37</f>
        <v>1.1502654684412918</v>
      </c>
      <c r="U44" s="8"/>
      <c r="Z44" s="4"/>
      <c r="AA44" s="8"/>
      <c r="AB44" s="8"/>
      <c r="AC44" s="8"/>
      <c r="AD44" s="8"/>
      <c r="AE44" s="8"/>
      <c r="AF44" s="8"/>
      <c r="AH44" s="4"/>
      <c r="AI44" s="8"/>
      <c r="AJ44" s="8"/>
      <c r="AK44" s="8"/>
      <c r="AL44" s="8"/>
      <c r="AM44" s="8"/>
      <c r="AN44" s="8"/>
      <c r="AP44" s="4"/>
      <c r="AQ44" s="8"/>
      <c r="AR44" s="8"/>
      <c r="AS44" s="8"/>
      <c r="AT44" s="8"/>
      <c r="AU44" s="8"/>
      <c r="AV44" s="8"/>
      <c r="AX44" s="4"/>
      <c r="AY44" s="8"/>
      <c r="AZ44" s="8"/>
      <c r="BA44" s="8"/>
      <c r="BB44" s="8"/>
      <c r="BC44" s="8"/>
      <c r="BD44" s="8"/>
      <c r="BF44" s="4"/>
      <c r="BG44" s="8"/>
      <c r="BH44" s="8"/>
      <c r="BI44" s="8"/>
      <c r="BJ44" s="8"/>
      <c r="BK44" s="8"/>
      <c r="BL44" s="8"/>
    </row>
    <row r="45" spans="1:95">
      <c r="I45" s="4"/>
      <c r="J45" s="8"/>
      <c r="K45" s="8"/>
      <c r="L45" s="8"/>
      <c r="M45" s="8"/>
      <c r="N45" s="8"/>
      <c r="Q45" s="4">
        <v>2017</v>
      </c>
      <c r="R45" s="13">
        <f>K38/J38</f>
        <v>3.0538728768388292</v>
      </c>
      <c r="S45" s="13">
        <f>L38/K38</f>
        <v>1.5528583823957436</v>
      </c>
      <c r="T45" s="8"/>
      <c r="Z45" s="4"/>
      <c r="AA45" s="8"/>
      <c r="AB45" s="8"/>
      <c r="AC45" s="8"/>
      <c r="AD45" s="8"/>
      <c r="AE45" s="8"/>
      <c r="AH45" s="4"/>
      <c r="AI45" s="8"/>
      <c r="AJ45" s="8"/>
      <c r="AK45" s="8"/>
      <c r="AL45" s="8"/>
      <c r="AM45" s="8"/>
      <c r="AP45" s="4"/>
      <c r="AQ45" s="8"/>
      <c r="AR45" s="8"/>
      <c r="AS45" s="8"/>
      <c r="AT45" s="8"/>
      <c r="AU45" s="8"/>
      <c r="AX45" s="4"/>
      <c r="AY45" s="8"/>
      <c r="AZ45" s="8"/>
      <c r="BA45" s="8"/>
      <c r="BB45" s="8"/>
      <c r="BC45" s="8"/>
      <c r="BF45" s="4"/>
      <c r="BG45" s="8"/>
      <c r="BH45" s="8"/>
      <c r="BI45" s="8"/>
      <c r="BJ45" s="8"/>
      <c r="BK45" s="8"/>
    </row>
    <row r="46" spans="1:95">
      <c r="I46" s="4"/>
      <c r="J46" s="8"/>
      <c r="K46" s="8"/>
      <c r="L46" s="8"/>
      <c r="M46" s="8"/>
      <c r="Q46" s="4">
        <v>2018</v>
      </c>
      <c r="R46" s="13">
        <f>K39/J39</f>
        <v>3.1057167647914881</v>
      </c>
      <c r="S46" s="8"/>
      <c r="Z46" s="4"/>
      <c r="AA46" s="8"/>
      <c r="AB46" s="8"/>
      <c r="AC46" s="8"/>
      <c r="AD46" s="8"/>
      <c r="AH46" s="4"/>
      <c r="AI46" s="8"/>
      <c r="AJ46" s="8"/>
      <c r="AK46" s="8"/>
      <c r="AL46" s="8"/>
      <c r="AP46" s="4"/>
      <c r="AQ46" s="8"/>
      <c r="AR46" s="8"/>
      <c r="AS46" s="8"/>
      <c r="AT46" s="8"/>
      <c r="AX46" s="4"/>
      <c r="AY46" s="8"/>
      <c r="AZ46" s="8"/>
      <c r="BA46" s="8"/>
      <c r="BB46" s="8"/>
      <c r="BF46" s="4"/>
      <c r="BG46" s="8"/>
      <c r="BH46" s="8"/>
      <c r="BI46" s="8"/>
      <c r="BJ46" s="8"/>
    </row>
    <row r="47" spans="1:95">
      <c r="I47" s="4"/>
      <c r="J47" s="8"/>
      <c r="K47" s="8"/>
      <c r="L47" s="8"/>
      <c r="Q47" s="4"/>
      <c r="Z47" s="4"/>
      <c r="AA47" s="8"/>
      <c r="AB47" s="8"/>
      <c r="AC47" s="8"/>
      <c r="AH47" s="4"/>
      <c r="AI47" s="8"/>
      <c r="AJ47" s="8"/>
      <c r="AK47" s="8"/>
      <c r="AP47" s="4"/>
      <c r="AQ47" s="8"/>
      <c r="AR47" s="8"/>
      <c r="AS47" s="8"/>
      <c r="AX47" s="4"/>
      <c r="AY47" s="8"/>
      <c r="AZ47" s="8"/>
      <c r="BA47" s="8"/>
      <c r="BF47" s="4"/>
      <c r="BG47" s="8"/>
      <c r="BH47" s="8"/>
      <c r="BI47" s="8"/>
    </row>
    <row r="48" spans="1:95">
      <c r="Z48" s="4"/>
      <c r="AA48" s="8"/>
      <c r="AB48" s="8"/>
      <c r="AH48" s="4"/>
      <c r="AI48" s="8"/>
      <c r="AJ48" s="8"/>
      <c r="AP48" s="4"/>
      <c r="AQ48" s="8"/>
      <c r="AR48" s="8"/>
      <c r="AX48" s="4"/>
      <c r="AY48" s="8"/>
      <c r="AZ48" s="8"/>
      <c r="BF48" s="4"/>
      <c r="BG48" s="8"/>
      <c r="BH48" s="8"/>
      <c r="BN48" s="4"/>
      <c r="BO48" s="8"/>
      <c r="BP48" s="8"/>
    </row>
    <row r="49" spans="26:72">
      <c r="Z49" s="4"/>
      <c r="AA49" s="8"/>
      <c r="AH49" s="4"/>
      <c r="AI49" s="8"/>
      <c r="AP49" s="4"/>
      <c r="AQ49" s="8"/>
      <c r="AX49" s="4"/>
      <c r="AY49" s="8"/>
      <c r="BF49" s="4"/>
      <c r="BG49" s="8"/>
      <c r="BN49" s="4"/>
      <c r="BO49" s="8"/>
    </row>
    <row r="51" spans="26:72">
      <c r="Z51" s="11"/>
      <c r="AA51" s="11"/>
      <c r="AH51" s="11"/>
      <c r="AI51" s="11"/>
      <c r="AP51" s="11"/>
      <c r="AQ51" s="11"/>
      <c r="AX51" s="11"/>
      <c r="AY51" s="11"/>
      <c r="BF51" s="11"/>
      <c r="BG51" s="11"/>
      <c r="BN51" s="11"/>
      <c r="BO51" s="11"/>
    </row>
    <row r="53" spans="26:72">
      <c r="Z53" s="4"/>
      <c r="AA53" s="8"/>
      <c r="AB53" s="8"/>
      <c r="AC53" s="8"/>
      <c r="AD53" s="8"/>
      <c r="AE53" s="8"/>
      <c r="AF53" s="8"/>
      <c r="AH53" s="4"/>
      <c r="AI53" s="8"/>
      <c r="AJ53" s="8"/>
      <c r="AK53" s="8"/>
      <c r="AL53" s="8"/>
      <c r="AM53" s="8"/>
      <c r="AN53" s="8"/>
      <c r="AP53" s="4"/>
      <c r="AQ53" s="8"/>
      <c r="AR53" s="8"/>
      <c r="AS53" s="8"/>
      <c r="AT53" s="8"/>
      <c r="AU53" s="8"/>
      <c r="AV53" s="8"/>
      <c r="AX53" s="4"/>
      <c r="AY53" s="8"/>
      <c r="AZ53" s="8"/>
      <c r="BA53" s="8"/>
      <c r="BB53" s="8"/>
      <c r="BC53" s="8"/>
      <c r="BD53" s="8"/>
      <c r="BF53" s="4"/>
      <c r="BG53" s="8"/>
      <c r="BH53" s="8"/>
      <c r="BI53" s="8"/>
      <c r="BJ53" s="8"/>
      <c r="BK53" s="8"/>
      <c r="BL53" s="8"/>
      <c r="BN53" s="4"/>
      <c r="BO53" s="8"/>
      <c r="BP53" s="8"/>
      <c r="BQ53" s="8"/>
      <c r="BR53" s="8"/>
      <c r="BS53" s="8"/>
      <c r="BT53" s="8"/>
    </row>
    <row r="54" spans="26:72">
      <c r="Z54" s="4"/>
      <c r="AA54" s="8"/>
      <c r="AB54" s="8"/>
      <c r="AC54" s="8"/>
      <c r="AD54" s="8"/>
      <c r="AE54" s="8"/>
      <c r="AH54" s="4"/>
      <c r="AI54" s="8"/>
      <c r="AJ54" s="8"/>
      <c r="AK54" s="8"/>
      <c r="AL54" s="8"/>
      <c r="AM54" s="8"/>
      <c r="AP54" s="4"/>
      <c r="AQ54" s="8"/>
      <c r="AR54" s="8"/>
      <c r="AS54" s="8"/>
      <c r="AT54" s="8"/>
      <c r="AU54" s="8"/>
      <c r="AX54" s="4"/>
      <c r="AY54" s="8"/>
      <c r="AZ54" s="8"/>
      <c r="BA54" s="8"/>
      <c r="BB54" s="8"/>
      <c r="BC54" s="8"/>
      <c r="BF54" s="4"/>
      <c r="BG54" s="8"/>
      <c r="BH54" s="8"/>
      <c r="BI54" s="8"/>
      <c r="BJ54" s="8"/>
      <c r="BK54" s="8"/>
      <c r="BN54" s="4"/>
      <c r="BO54" s="8"/>
      <c r="BP54" s="8"/>
      <c r="BQ54" s="8"/>
      <c r="BR54" s="8"/>
      <c r="BS54" s="8"/>
    </row>
    <row r="55" spans="26:72">
      <c r="Z55" s="4"/>
      <c r="AA55" s="8"/>
      <c r="AB55" s="8"/>
      <c r="AC55" s="8"/>
      <c r="AD55" s="8"/>
      <c r="AH55" s="4"/>
      <c r="AI55" s="8"/>
      <c r="AJ55" s="8"/>
      <c r="AK55" s="8"/>
      <c r="AL55" s="8"/>
      <c r="AP55" s="4"/>
      <c r="AQ55" s="8"/>
      <c r="AR55" s="8"/>
      <c r="AS55" s="8"/>
      <c r="AT55" s="8"/>
      <c r="AX55" s="4"/>
      <c r="AY55" s="8"/>
      <c r="AZ55" s="8"/>
      <c r="BA55" s="8"/>
      <c r="BB55" s="8"/>
      <c r="BF55" s="4"/>
      <c r="BG55" s="8"/>
      <c r="BH55" s="8"/>
      <c r="BI55" s="8"/>
      <c r="BJ55" s="8"/>
      <c r="BN55" s="4"/>
      <c r="BO55" s="8"/>
      <c r="BP55" s="8"/>
      <c r="BQ55" s="8"/>
      <c r="BR55" s="8"/>
    </row>
    <row r="56" spans="26:72">
      <c r="Z56" s="4"/>
      <c r="AA56" s="8"/>
      <c r="AB56" s="8"/>
      <c r="AC56" s="8"/>
      <c r="AH56" s="4"/>
      <c r="AI56" s="8"/>
      <c r="AJ56" s="8"/>
      <c r="AK56" s="8"/>
      <c r="AP56" s="4"/>
      <c r="AQ56" s="8"/>
      <c r="AR56" s="8"/>
      <c r="AS56" s="8"/>
      <c r="AX56" s="4"/>
      <c r="AY56" s="8"/>
      <c r="AZ56" s="8"/>
      <c r="BA56" s="8"/>
      <c r="BF56" s="4"/>
      <c r="BG56" s="8"/>
      <c r="BH56" s="8"/>
      <c r="BI56" s="8"/>
      <c r="BN56" s="4"/>
      <c r="BO56" s="8"/>
      <c r="BP56" s="8"/>
      <c r="BQ56" s="8"/>
    </row>
    <row r="57" spans="26:72">
      <c r="Z57" s="4"/>
      <c r="AA57" s="8"/>
      <c r="AB57" s="8"/>
      <c r="AH57" s="4"/>
      <c r="AI57" s="8"/>
      <c r="AJ57" s="8"/>
      <c r="AP57" s="4"/>
      <c r="AQ57" s="8"/>
      <c r="AR57" s="8"/>
      <c r="AX57" s="4"/>
      <c r="AY57" s="8"/>
      <c r="AZ57" s="8"/>
      <c r="BF57" s="4"/>
      <c r="BG57" s="8"/>
      <c r="BH57" s="8"/>
      <c r="BN57" s="4"/>
      <c r="BO57" s="8"/>
      <c r="BP57" s="8"/>
    </row>
    <row r="58" spans="26:72">
      <c r="Z58" s="4"/>
      <c r="AA58" s="8"/>
      <c r="AH58" s="4"/>
      <c r="AI58" s="8"/>
      <c r="AP58" s="4"/>
      <c r="AQ58" s="8"/>
      <c r="AX58" s="4"/>
      <c r="AY58" s="8"/>
      <c r="BF58" s="4"/>
      <c r="BG58" s="8"/>
      <c r="BN58" s="4"/>
      <c r="BO58" s="8"/>
    </row>
    <row r="60" spans="26:72">
      <c r="Z60" s="11"/>
      <c r="AA60" s="11"/>
      <c r="AH60" s="11"/>
      <c r="AI60" s="11"/>
      <c r="AP60" s="11"/>
      <c r="AQ60" s="11"/>
      <c r="AX60" s="11"/>
      <c r="AY60" s="11"/>
      <c r="BF60" s="11"/>
      <c r="BG60" s="11"/>
      <c r="BN60" s="11"/>
      <c r="BO60" s="11"/>
    </row>
    <row r="62" spans="26:72">
      <c r="Z62" s="4"/>
      <c r="AA62" s="8"/>
      <c r="AB62" s="8"/>
      <c r="AC62" s="8"/>
      <c r="AD62" s="8"/>
      <c r="AE62" s="8"/>
      <c r="AF62" s="8"/>
      <c r="AH62" s="4"/>
      <c r="AI62" s="8"/>
      <c r="AJ62" s="8"/>
      <c r="AK62" s="8"/>
      <c r="AL62" s="8"/>
      <c r="AM62" s="8"/>
      <c r="AN62" s="8"/>
      <c r="AP62" s="4"/>
      <c r="AQ62" s="8"/>
      <c r="AR62" s="8"/>
      <c r="AS62" s="8"/>
      <c r="AT62" s="8"/>
      <c r="AU62" s="8"/>
      <c r="AV62" s="8"/>
      <c r="AX62" s="4"/>
      <c r="AY62" s="8"/>
      <c r="AZ62" s="8"/>
      <c r="BA62" s="8"/>
      <c r="BB62" s="8"/>
      <c r="BC62" s="8"/>
      <c r="BD62" s="8"/>
      <c r="BF62" s="4"/>
      <c r="BG62" s="8"/>
      <c r="BH62" s="8"/>
      <c r="BI62" s="8"/>
      <c r="BJ62" s="8"/>
      <c r="BK62" s="8"/>
      <c r="BL62" s="8"/>
      <c r="BN62" s="4"/>
      <c r="BO62" s="8"/>
      <c r="BP62" s="8"/>
      <c r="BQ62" s="8"/>
      <c r="BR62" s="8"/>
      <c r="BS62" s="8"/>
      <c r="BT62" s="8"/>
    </row>
    <row r="63" spans="26:72">
      <c r="Z63" s="4"/>
      <c r="AA63" s="8"/>
      <c r="AB63" s="8"/>
      <c r="AC63" s="8"/>
      <c r="AD63" s="8"/>
      <c r="AE63" s="8"/>
      <c r="AH63" s="4"/>
      <c r="AI63" s="8"/>
      <c r="AJ63" s="8"/>
      <c r="AK63" s="8"/>
      <c r="AL63" s="8"/>
      <c r="AM63" s="8"/>
      <c r="AP63" s="4"/>
      <c r="AQ63" s="8"/>
      <c r="AR63" s="8"/>
      <c r="AS63" s="8"/>
      <c r="AT63" s="8"/>
      <c r="AU63" s="8"/>
      <c r="AX63" s="4"/>
      <c r="AY63" s="8"/>
      <c r="AZ63" s="8"/>
      <c r="BA63" s="8"/>
      <c r="BB63" s="8"/>
      <c r="BC63" s="8"/>
      <c r="BF63" s="4"/>
      <c r="BG63" s="8"/>
      <c r="BH63" s="8"/>
      <c r="BI63" s="8"/>
      <c r="BJ63" s="8"/>
      <c r="BK63" s="8"/>
      <c r="BN63" s="4"/>
      <c r="BO63" s="8"/>
      <c r="BP63" s="8"/>
      <c r="BQ63" s="8"/>
      <c r="BR63" s="8"/>
      <c r="BS63" s="8"/>
    </row>
    <row r="64" spans="26:72">
      <c r="Z64" s="4"/>
      <c r="AA64" s="8"/>
      <c r="AB64" s="8"/>
      <c r="AC64" s="8"/>
      <c r="AD64" s="8"/>
      <c r="AH64" s="4"/>
      <c r="AI64" s="8"/>
      <c r="AJ64" s="8"/>
      <c r="AK64" s="8"/>
      <c r="AL64" s="8"/>
      <c r="AP64" s="4"/>
      <c r="AQ64" s="8"/>
      <c r="AR64" s="8"/>
      <c r="AS64" s="8"/>
      <c r="AT64" s="8"/>
      <c r="AX64" s="4"/>
      <c r="AY64" s="8"/>
      <c r="AZ64" s="8"/>
      <c r="BA64" s="8"/>
      <c r="BB64" s="8"/>
      <c r="BF64" s="4"/>
      <c r="BG64" s="8"/>
      <c r="BH64" s="8"/>
      <c r="BI64" s="8"/>
      <c r="BJ64" s="8"/>
      <c r="BN64" s="4"/>
      <c r="BO64" s="8"/>
      <c r="BP64" s="8"/>
      <c r="BQ64" s="8"/>
      <c r="BR64" s="8"/>
    </row>
    <row r="65" spans="26:69">
      <c r="Z65" s="4"/>
      <c r="AA65" s="8"/>
      <c r="AB65" s="8"/>
      <c r="AC65" s="8"/>
      <c r="AH65" s="4"/>
      <c r="AI65" s="8"/>
      <c r="AJ65" s="8"/>
      <c r="AK65" s="8"/>
      <c r="AP65" s="4"/>
      <c r="AQ65" s="8"/>
      <c r="AR65" s="8"/>
      <c r="AS65" s="8"/>
      <c r="AX65" s="4"/>
      <c r="AY65" s="8"/>
      <c r="AZ65" s="8"/>
      <c r="BA65" s="8"/>
      <c r="BF65" s="4"/>
      <c r="BG65" s="8"/>
      <c r="BH65" s="8"/>
      <c r="BI65" s="8"/>
      <c r="BN65" s="4"/>
      <c r="BO65" s="8"/>
      <c r="BP65" s="8"/>
      <c r="BQ65" s="8"/>
    </row>
    <row r="66" spans="26:69">
      <c r="Z66" s="4"/>
      <c r="AA66" s="8"/>
      <c r="AB66" s="8"/>
      <c r="AH66" s="4"/>
      <c r="AI66" s="8"/>
      <c r="AJ66" s="8"/>
      <c r="AP66" s="4"/>
      <c r="AQ66" s="8"/>
      <c r="AR66" s="8"/>
      <c r="AX66" s="4"/>
      <c r="AY66" s="8"/>
      <c r="AZ66" s="8"/>
      <c r="BF66" s="4"/>
      <c r="BG66" s="8"/>
      <c r="BH66" s="8"/>
      <c r="BN66" s="4"/>
      <c r="BO66" s="8"/>
      <c r="BP66" s="8"/>
    </row>
    <row r="67" spans="26:69">
      <c r="Z67" s="4"/>
      <c r="AA67" s="8"/>
      <c r="AH67" s="4"/>
      <c r="AI67" s="8"/>
      <c r="AP67" s="4"/>
      <c r="AQ67" s="8"/>
      <c r="AX67" s="4"/>
      <c r="AY67" s="8"/>
      <c r="BF67" s="4"/>
      <c r="BG67" s="8"/>
      <c r="BN67" s="4"/>
      <c r="BO67" s="8"/>
    </row>
  </sheetData>
  <pageMargins left="0.7" right="0.7" top="0.75" bottom="0.75" header="0.3" footer="0.3"/>
  <pageSetup orientation="portrait" r:id="rId1"/>
  <colBreaks count="2" manualBreakCount="2">
    <brk id="33" max="64" man="1"/>
    <brk id="42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00A0-1E7D-45EA-AAE8-6FB6B0C96CC1}">
  <dimension ref="A1:K16"/>
  <sheetViews>
    <sheetView workbookViewId="0">
      <selection activeCell="A19" sqref="A19"/>
    </sheetView>
  </sheetViews>
  <sheetFormatPr defaultRowHeight="14.25"/>
  <cols>
    <col min="3" max="8" width="11.5703125" customWidth="1"/>
    <col min="12" max="12" width="10.5703125" customWidth="1"/>
  </cols>
  <sheetData>
    <row r="1" spans="1:11">
      <c r="A1" s="11" t="s">
        <v>33</v>
      </c>
    </row>
    <row r="3" spans="1:11">
      <c r="A3" t="s">
        <v>34</v>
      </c>
      <c r="C3" s="2">
        <v>0.2</v>
      </c>
      <c r="D3" s="2">
        <v>0.4</v>
      </c>
      <c r="E3" s="2">
        <v>0.3</v>
      </c>
      <c r="F3" s="2">
        <v>0.1</v>
      </c>
      <c r="G3" s="2"/>
      <c r="H3" s="2"/>
    </row>
    <row r="4" spans="1:11">
      <c r="A4" t="s">
        <v>35</v>
      </c>
      <c r="C4" s="2">
        <f>C3</f>
        <v>0.2</v>
      </c>
      <c r="D4" s="2">
        <f>D3+C4</f>
        <v>0.60000000000000009</v>
      </c>
      <c r="E4" s="2">
        <f t="shared" ref="E4" si="0">E3+D4</f>
        <v>0.90000000000000013</v>
      </c>
      <c r="F4" s="2">
        <f>F3+E4</f>
        <v>1.0000000000000002</v>
      </c>
      <c r="G4" s="2">
        <f>F4</f>
        <v>1.0000000000000002</v>
      </c>
      <c r="H4" s="2">
        <f t="shared" ref="H4:K4" si="1">G4</f>
        <v>1.0000000000000002</v>
      </c>
      <c r="I4" s="2">
        <f t="shared" si="1"/>
        <v>1.0000000000000002</v>
      </c>
      <c r="J4" s="2">
        <f t="shared" si="1"/>
        <v>1.0000000000000002</v>
      </c>
      <c r="K4" s="2">
        <f t="shared" si="1"/>
        <v>1.0000000000000002</v>
      </c>
    </row>
    <row r="5" spans="1:11">
      <c r="C5" s="2"/>
      <c r="D5" s="2"/>
      <c r="E5" s="2"/>
      <c r="F5" s="2"/>
      <c r="G5" s="2"/>
      <c r="H5" s="2"/>
    </row>
    <row r="6" spans="1:11">
      <c r="A6" t="s">
        <v>36</v>
      </c>
      <c r="C6" s="2">
        <v>0.05</v>
      </c>
      <c r="D6" s="2">
        <v>0.2</v>
      </c>
      <c r="E6" s="2">
        <v>0.3</v>
      </c>
      <c r="F6" s="2">
        <v>0.25</v>
      </c>
      <c r="G6" s="2">
        <v>0.15</v>
      </c>
      <c r="H6" s="2">
        <v>0.05</v>
      </c>
    </row>
    <row r="7" spans="1:11">
      <c r="A7" t="s">
        <v>37</v>
      </c>
      <c r="C7" s="2">
        <f>C6</f>
        <v>0.05</v>
      </c>
      <c r="D7" s="2">
        <f>D6+C7</f>
        <v>0.25</v>
      </c>
      <c r="E7" s="2">
        <f t="shared" ref="E7" si="2">E6+D7</f>
        <v>0.55000000000000004</v>
      </c>
      <c r="F7" s="2">
        <f>F6+E7</f>
        <v>0.8</v>
      </c>
      <c r="G7" s="2">
        <f t="shared" ref="G7" si="3">G6+F7</f>
        <v>0.95000000000000007</v>
      </c>
      <c r="H7" s="2">
        <f t="shared" ref="H7" si="4">H6+G7</f>
        <v>1</v>
      </c>
      <c r="I7" s="1">
        <f>H7</f>
        <v>1</v>
      </c>
      <c r="J7" s="1">
        <f t="shared" ref="J7:K7" si="5">I7</f>
        <v>1</v>
      </c>
      <c r="K7" s="1">
        <f t="shared" si="5"/>
        <v>1</v>
      </c>
    </row>
    <row r="9" spans="1:11">
      <c r="C9" s="3" t="s">
        <v>0</v>
      </c>
      <c r="D9" s="3"/>
      <c r="E9" s="3"/>
      <c r="F9" s="3"/>
      <c r="G9" s="3"/>
      <c r="H9" s="3"/>
    </row>
    <row r="10" spans="1:11"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</row>
    <row r="11" spans="1:11">
      <c r="A11" t="s">
        <v>38</v>
      </c>
      <c r="B11" s="1">
        <v>0.2</v>
      </c>
      <c r="C11" s="6">
        <v>1.2110000000000001</v>
      </c>
      <c r="D11" s="6">
        <v>1.0866</v>
      </c>
      <c r="E11" s="6">
        <v>1.0522499999999999</v>
      </c>
      <c r="F11" s="6">
        <v>1.1999</v>
      </c>
      <c r="G11" s="6">
        <v>1.1455</v>
      </c>
      <c r="H11" s="6">
        <v>1.1227</v>
      </c>
    </row>
    <row r="12" spans="1:11">
      <c r="A12" t="s">
        <v>39</v>
      </c>
      <c r="B12" s="1">
        <v>0.2</v>
      </c>
      <c r="C12" s="6">
        <v>1.4036999999999999</v>
      </c>
      <c r="D12" s="6">
        <v>1.5046999999999999</v>
      </c>
      <c r="E12" s="6">
        <v>1.4146000000000001</v>
      </c>
      <c r="F12" s="6">
        <v>1.5085999999999999</v>
      </c>
      <c r="G12" s="6">
        <v>1.5629999999999999</v>
      </c>
      <c r="H12" s="6">
        <v>1.4553</v>
      </c>
    </row>
    <row r="13" spans="1:11">
      <c r="A13" t="s">
        <v>40</v>
      </c>
      <c r="B13" s="1">
        <v>0.2</v>
      </c>
      <c r="C13" s="6">
        <v>0.77700000000000002</v>
      </c>
      <c r="D13" s="6">
        <v>0.73599999999999999</v>
      </c>
      <c r="E13" s="6">
        <v>0.85329999999999995</v>
      </c>
      <c r="F13" s="6">
        <v>0.88859999999999995</v>
      </c>
      <c r="G13" s="6">
        <v>0.89770000000000005</v>
      </c>
      <c r="H13" s="6">
        <v>0.84619999999999995</v>
      </c>
    </row>
    <row r="14" spans="1:11">
      <c r="A14" t="s">
        <v>41</v>
      </c>
      <c r="B14" s="1">
        <v>0.2</v>
      </c>
      <c r="C14" s="6">
        <v>145.0376</v>
      </c>
      <c r="D14" s="6">
        <v>130.72999999999999</v>
      </c>
      <c r="E14" s="6">
        <v>123.0817</v>
      </c>
      <c r="F14" s="6">
        <v>135.1808</v>
      </c>
      <c r="G14" s="6">
        <v>125.6831</v>
      </c>
      <c r="H14" s="6">
        <v>122.0145</v>
      </c>
    </row>
    <row r="15" spans="1:11">
      <c r="A15" t="s">
        <v>42</v>
      </c>
      <c r="B15" s="1">
        <v>0.2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</row>
    <row r="16" spans="1:11">
      <c r="A16" t="s">
        <v>12</v>
      </c>
      <c r="B16" s="2">
        <f>SUM(B11:B15)</f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6112B0AA0D04D8484B62338B160D2" ma:contentTypeVersion="28" ma:contentTypeDescription="Create a new document." ma:contentTypeScope="" ma:versionID="464b4105858ebd9e54005a503579f72a">
  <xsd:schema xmlns:xsd="http://www.w3.org/2001/XMLSchema" xmlns:xs="http://www.w3.org/2001/XMLSchema" xmlns:p="http://schemas.microsoft.com/office/2006/metadata/properties" xmlns:ns1="http://schemas.microsoft.com/sharepoint/v3" xmlns:ns2="165a40ff-fd07-453e-816e-e7b61327fe62" xmlns:ns3="abb207a8-ea6c-49cb-bf7f-5a415bf680f5" xmlns:ns4="035059a0-d0ab-420a-99f5-7e53cb92e6c1" targetNamespace="http://schemas.microsoft.com/office/2006/metadata/properties" ma:root="true" ma:fieldsID="e4b9667b6a4ed52529203751c2703fbd" ns1:_="" ns2:_="" ns3:_="" ns4:_="">
    <xsd:import namespace="http://schemas.microsoft.com/sharepoint/v3"/>
    <xsd:import namespace="165a40ff-fd07-453e-816e-e7b61327fe62"/>
    <xsd:import namespace="abb207a8-ea6c-49cb-bf7f-5a415bf680f5"/>
    <xsd:import namespace="035059a0-d0ab-420a-99f5-7e53cb92e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ImageType" minOccurs="0"/>
                <xsd:element ref="ns2:MediaServiceObjectDetectorVersions" minOccurs="0"/>
                <xsd:element ref="ns2:Whereisit_x003f_" minOccurs="0"/>
                <xsd:element ref="ns2:ab1dd664-b2da-4dcd-bd3c-de7dcc9820caCountryOrRegion" minOccurs="0"/>
                <xsd:element ref="ns2:ab1dd664-b2da-4dcd-bd3c-de7dcc9820caState" minOccurs="0"/>
                <xsd:element ref="ns2:ab1dd664-b2da-4dcd-bd3c-de7dcc9820caCity" minOccurs="0"/>
                <xsd:element ref="ns2:ab1dd664-b2da-4dcd-bd3c-de7dcc9820caPostalCode" minOccurs="0"/>
                <xsd:element ref="ns2:ab1dd664-b2da-4dcd-bd3c-de7dcc9820caStreet" minOccurs="0"/>
                <xsd:element ref="ns2:ab1dd664-b2da-4dcd-bd3c-de7dcc9820caGeoLoc" minOccurs="0"/>
                <xsd:element ref="ns2:ab1dd664-b2da-4dcd-bd3c-de7dcc9820ca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40ff-fd07-453e-816e-e7b61327f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Type" ma:index="26" nillable="true" ma:displayName="Image Type" ma:format="Thumbnail" ma:internalName="ImageTyp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Whereisit_x003f_" ma:index="28" nillable="true" ma:displayName="Where is it?" ma:description="file location&#10;" ma:format="Dropdown" ma:internalName="Whereisit_x003f_">
      <xsd:simpleType>
        <xsd:restriction base="dms:Unknown"/>
      </xsd:simpleType>
    </xsd:element>
    <xsd:element name="ab1dd664-b2da-4dcd-bd3c-de7dcc9820caCountryOrRegion" ma:index="29" nillable="true" ma:displayName="Where is it?: Country/Region" ma:internalName="CountryOrRegion" ma:readOnly="true">
      <xsd:simpleType>
        <xsd:restriction base="dms:Text"/>
      </xsd:simpleType>
    </xsd:element>
    <xsd:element name="ab1dd664-b2da-4dcd-bd3c-de7dcc9820caState" ma:index="30" nillable="true" ma:displayName="Where is it?: State" ma:internalName="State" ma:readOnly="true">
      <xsd:simpleType>
        <xsd:restriction base="dms:Text"/>
      </xsd:simpleType>
    </xsd:element>
    <xsd:element name="ab1dd664-b2da-4dcd-bd3c-de7dcc9820caCity" ma:index="31" nillable="true" ma:displayName="Where is it?: City" ma:internalName="City" ma:readOnly="true">
      <xsd:simpleType>
        <xsd:restriction base="dms:Text"/>
      </xsd:simpleType>
    </xsd:element>
    <xsd:element name="ab1dd664-b2da-4dcd-bd3c-de7dcc9820caPostalCode" ma:index="32" nillable="true" ma:displayName="Where is it?: Postal Code" ma:internalName="PostalCode" ma:readOnly="true">
      <xsd:simpleType>
        <xsd:restriction base="dms:Text"/>
      </xsd:simpleType>
    </xsd:element>
    <xsd:element name="ab1dd664-b2da-4dcd-bd3c-de7dcc9820caStreet" ma:index="33" nillable="true" ma:displayName="Where is it?: Street" ma:internalName="Street" ma:readOnly="true">
      <xsd:simpleType>
        <xsd:restriction base="dms:Text"/>
      </xsd:simpleType>
    </xsd:element>
    <xsd:element name="ab1dd664-b2da-4dcd-bd3c-de7dcc9820caGeoLoc" ma:index="34" nillable="true" ma:displayName="Where is it?: Coordinates" ma:internalName="GeoLoc" ma:readOnly="true">
      <xsd:simpleType>
        <xsd:restriction base="dms:Unknown"/>
      </xsd:simpleType>
    </xsd:element>
    <xsd:element name="ab1dd664-b2da-4dcd-bd3c-de7dcc9820caDispName" ma:index="35" nillable="true" ma:displayName="Where is it?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07a8-ea6c-49cb-bf7f-5a415bf680f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59a0-d0ab-420a-99f5-7e53cb92e6c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3201866-58c0-4721-a452-d4356fe7de4e}" ma:internalName="TaxCatchAll" ma:showField="CatchAllData" ma:web="035059a0-d0ab-420a-99f5-7e53cb92e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95777-783C-4AFF-8FE2-AB0DB5797C84}"/>
</file>

<file path=customXml/itemProps2.xml><?xml version="1.0" encoding="utf-8"?>
<ds:datastoreItem xmlns:ds="http://schemas.openxmlformats.org/officeDocument/2006/customXml" ds:itemID="{6C4C850B-AE06-4693-8CA9-F54FB0A673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Friedland</dc:creator>
  <cp:keywords/>
  <dc:description/>
  <cp:lastModifiedBy>Elizabeth Smith</cp:lastModifiedBy>
  <cp:revision/>
  <dcterms:created xsi:type="dcterms:W3CDTF">2020-07-09T00:28:35Z</dcterms:created>
  <dcterms:modified xsi:type="dcterms:W3CDTF">2024-01-08T17:27:08Z</dcterms:modified>
  <cp:category/>
  <cp:contentStatus/>
</cp:coreProperties>
</file>