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filterPrivacy="1" defaultThemeVersion="166925"/>
  <xr:revisionPtr revIDLastSave="0" documentId="8_{88196CB0-29ED-4F45-AF99-C896E215AEC1}" xr6:coauthVersionLast="47" xr6:coauthVersionMax="47" xr10:uidLastSave="{00000000-0000-0000-0000-000000000000}"/>
  <bookViews>
    <workbookView xWindow="-120" yWindow="-120" windowWidth="29040" windowHeight="15840" activeTab="2" xr2:uid="{B8ECA2D2-67A9-4CB2-BF12-33A7D5CF404A}"/>
  </bookViews>
  <sheets>
    <sheet name="Sample-1" sheetId="4" r:id="rId1"/>
    <sheet name="Sample-2" sheetId="9" r:id="rId2"/>
    <sheet name="Sample-3" sheetId="6" r:id="rId3"/>
    <sheet name="Sample-4" sheetId="10" r:id="rId4"/>
    <sheet name="Sample-5" sheetId="7" r:id="rId5"/>
  </sheets>
  <definedNames>
    <definedName name="_AMO_UniqueIdentifier" hidden="1">"'4b7f7163-438f-47c6-a2e4-a1da548a547b'"</definedName>
    <definedName name="CIQWBGuid" hidden="1">"Spring 2016 Sample Exam template - YC2.xlsx"</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42933.8914930556</definedName>
    <definedName name="IQ_QTD" hidden="1">750000</definedName>
    <definedName name="IQ_TODAY" hidden="1">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6" i="10" l="1"/>
  <c r="E37" i="10" s="1"/>
  <c r="E28" i="4"/>
  <c r="E25" i="7"/>
  <c r="D36" i="10"/>
  <c r="D37" i="10" s="1"/>
  <c r="E33" i="10"/>
  <c r="E34" i="10" s="1"/>
  <c r="D33" i="10"/>
  <c r="D34" i="10" s="1"/>
  <c r="E32" i="6"/>
  <c r="F36" i="10"/>
  <c r="F37" i="10" s="1"/>
  <c r="F33" i="10"/>
  <c r="F34" i="10" s="1"/>
  <c r="G25" i="7"/>
  <c r="F25" i="7"/>
  <c r="F24" i="7"/>
  <c r="G23" i="7"/>
  <c r="F23" i="7"/>
  <c r="E23" i="7"/>
  <c r="F26" i="7" l="1"/>
  <c r="E26" i="7"/>
  <c r="G24" i="7"/>
  <c r="G33" i="10"/>
  <c r="G34" i="10"/>
  <c r="D39" i="10" s="1"/>
  <c r="G36" i="10"/>
  <c r="G37" i="10"/>
  <c r="D40" i="10" s="1"/>
  <c r="G26" i="7" l="1"/>
  <c r="E28" i="7" s="1"/>
  <c r="D41" i="10"/>
  <c r="E30" i="7" l="1"/>
  <c r="E31" i="7"/>
  <c r="E42" i="6" l="1"/>
  <c r="E38" i="6"/>
  <c r="E37" i="6"/>
  <c r="E31" i="6"/>
  <c r="E33" i="6" l="1"/>
  <c r="E39" i="6"/>
  <c r="F27" i="4"/>
  <c r="E27" i="4"/>
  <c r="D27" i="4"/>
  <c r="E29" i="4" l="1"/>
  <c r="E30" i="4" s="1"/>
</calcChain>
</file>

<file path=xl/sharedStrings.xml><?xml version="1.0" encoding="utf-8"?>
<sst xmlns="http://schemas.openxmlformats.org/spreadsheetml/2006/main" count="160" uniqueCount="127">
  <si>
    <t>1.75 points</t>
  </si>
  <si>
    <t>The following information is available for a group of insurance contracts as at December 31, 2023:</t>
  </si>
  <si>
    <t>•   Claims payments are assumed to occur in the middle of each year.  </t>
  </si>
  <si>
    <t>Payment Year</t>
  </si>
  <si>
    <t>Accident Year</t>
  </si>
  <si>
    <t>Time from valuation date (years)</t>
  </si>
  <si>
    <t xml:space="preserve">  </t>
  </si>
  <si>
    <t>a.</t>
  </si>
  <si>
    <t>0.75 point</t>
  </si>
  <si>
    <t>Calculate the liability for incurred claims (LIC) as at December 31, 2023.</t>
  </si>
  <si>
    <t>b.</t>
  </si>
  <si>
    <t>1 point</t>
  </si>
  <si>
    <t>SHOW ALL WORK.</t>
  </si>
  <si>
    <t>LIC Cash Flows</t>
  </si>
  <si>
    <t>PV of LIC cash flows</t>
  </si>
  <si>
    <t>=205*1.01^-0.5 + 90*1.015^-1.5</t>
  </si>
  <si>
    <t>Risk adjustment on LIC</t>
  </si>
  <si>
    <t>=291.99*5%</t>
  </si>
  <si>
    <t>LIC</t>
  </si>
  <si>
    <t>&lt;- sum of PV cash flows and risk adjustment</t>
  </si>
  <si>
    <t>An insurance company is preparing financial statements under IFRS 17.</t>
  </si>
  <si>
    <t>Describe the top-down method for determining discount curves under IFRS 17.</t>
  </si>
  <si>
    <t>The company has chosen to use the top-down method to determine a discount curve for the liability for incurred claims (LIC) of its personal auto insurance portfolio.</t>
  </si>
  <si>
    <t>Fully explain whether the company can use its own assets to derive this discount curve.</t>
  </si>
  <si>
    <t>a. (CIA discount rates pg. 12)</t>
  </si>
  <si>
    <t>and then adjusts the portfolio to remove items which are not relevant to insurance contracts (e.g. credit risk) (0.25).</t>
  </si>
  <si>
    <t>b. (CIA discount rates pg. 21)</t>
  </si>
  <si>
    <t>The company cannot use its own assets (0.25) in this scenario because under the top-down method the reference portfolio must match the characteristics of the liabilities, including liquidity (0.25).</t>
  </si>
  <si>
    <t>The LIC for typical P&amp;C products such as personal auto is illiquid (0.25), because the policyholder is unable to obtain the exit value (or "liquidate" the claims payment) in advance of normal payment dates (0.25).</t>
  </si>
  <si>
    <t>An entity has an annual insurance revenue of $50 million.</t>
  </si>
  <si>
    <t>Insurance contracts are divided into four groups under IFRS 17.</t>
  </si>
  <si>
    <t>The entity selects the following thresholds for the premium allocation approach (PAA) eligibility:</t>
  </si>
  <si>
    <t>1. The annual insurance revenue for the group must be less than or equal to (≤)  1% of the annual insurance revenue for the entity or;</t>
  </si>
  <si>
    <t>2. The dollar difference between the PAA and the general measurement approach (GMA) must be less than or equal to (≤) 1% of annual insurance revenue of the group of contracts.</t>
  </si>
  <si>
    <t>Group of Contracts</t>
  </si>
  <si>
    <t>Annual Insurance Revenue
($ million)</t>
  </si>
  <si>
    <t>Contract Coverage Period (Months)</t>
  </si>
  <si>
    <t>PAA Estimate of Liability for Remaining Coverage (LRC)
($ million)</t>
  </si>
  <si>
    <t>Fulfillment Cash Flow (FCF) Estimate
($ million)</t>
  </si>
  <si>
    <t>Contractual Service Margin (CSM) Estimate
($ million)</t>
  </si>
  <si>
    <t>#1</t>
  </si>
  <si>
    <t>#2</t>
  </si>
  <si>
    <t>#3</t>
  </si>
  <si>
    <t>#4</t>
  </si>
  <si>
    <t>State one difference between the CSM for insurance contracts issued and the CSM for reinsurance contracts held.</t>
  </si>
  <si>
    <t>(1.75)</t>
  </si>
  <si>
    <t>-&gt; We give 0.25 for each good answer eligibility assessment.</t>
  </si>
  <si>
    <t>Coverage period of 12 months. Eligible for PAA.</t>
  </si>
  <si>
    <t>Coverage period over 1 year.</t>
  </si>
  <si>
    <t>PAA estimate of LRC</t>
  </si>
  <si>
    <t>GMA estimate of LRC</t>
  </si>
  <si>
    <t>Threshold #2</t>
  </si>
  <si>
    <t>-&gt; Below or equal to threshold. Eligible for PAA</t>
  </si>
  <si>
    <t>-&gt; Above threshold. Not eligible for PAA</t>
  </si>
  <si>
    <t>Threshold #1</t>
  </si>
  <si>
    <r>
      <t xml:space="preserve">For reinsurance contracts, it can be positive or negative, </t>
    </r>
    <r>
      <rPr>
        <b/>
        <sz val="11"/>
        <color rgb="FF000000"/>
        <rFont val="Calibri"/>
        <family val="2"/>
      </rPr>
      <t xml:space="preserve">(0.25 point) </t>
    </r>
    <r>
      <rPr>
        <sz val="11"/>
        <color rgb="FF000000"/>
        <rFont val="Calibri"/>
        <family val="2"/>
      </rPr>
      <t xml:space="preserve">whereas for underlying insurance contracts, it can only be positive </t>
    </r>
    <r>
      <rPr>
        <b/>
        <sz val="11"/>
        <color rgb="FF000000"/>
        <rFont val="Calibri"/>
        <family val="2"/>
      </rPr>
      <t>(0.25 point)</t>
    </r>
  </si>
  <si>
    <t>The following information is available for a group of auto policies.</t>
  </si>
  <si>
    <t>•   Claims and expense payments are assumed to occur in the middle of each year</t>
  </si>
  <si>
    <t>•   The risk adjustment for the LIC is estimated at 4% of the present value of the best estimate of the unpaid claims and expenses.</t>
  </si>
  <si>
    <t>Discount curve information</t>
  </si>
  <si>
    <t>Maturity (Years)</t>
  </si>
  <si>
    <t>Canadian government bonds yield to maturity</t>
  </si>
  <si>
    <t>Reference portfolio yield to maturity</t>
  </si>
  <si>
    <t>Calculate the LIC for this group of policies as at December 31, 2023.</t>
  </si>
  <si>
    <t>Identify three characteristics of discount rates under IFRS 17.</t>
  </si>
  <si>
    <t>Time</t>
  </si>
  <si>
    <t>Cash flows</t>
  </si>
  <si>
    <t>Discount curve</t>
  </si>
  <si>
    <t>&lt;- use top-down method with reference portfolio provided</t>
  </si>
  <si>
    <t>PV cash flows</t>
  </si>
  <si>
    <t>Total PV cash flows</t>
  </si>
  <si>
    <t>Risk Adj %</t>
  </si>
  <si>
    <t>Risk Adj</t>
  </si>
  <si>
    <t>Total</t>
  </si>
  <si>
    <t>0.25 for any of the items below:</t>
  </si>
  <si>
    <t>reflect the time value of money</t>
  </si>
  <si>
    <t>reflect the characteristics of the cash flows</t>
  </si>
  <si>
    <t>reflect the liquidity characteristics of the insurance contracts</t>
  </si>
  <si>
    <t xml:space="preserve">be consistent with observable current market prices </t>
  </si>
  <si>
    <t>reflect the timing of the cash flows</t>
  </si>
  <si>
    <t>reflect the currency of the insurance contracts</t>
  </si>
  <si>
    <t>exclude the effect of factors that influence market prices but do not affect the insurance contract cash flows</t>
  </si>
  <si>
    <t>&lt;- sum of accident years 2022 and 2023</t>
  </si>
  <si>
    <t>0.5 point</t>
  </si>
  <si>
    <t>1.5 points</t>
  </si>
  <si>
    <t>Other possible answer: Could use their own reference portfolio, but with a liquidity adjustment.</t>
  </si>
  <si>
    <t>•   Claims payments are assumed to occur in the middle of each year.</t>
  </si>
  <si>
    <t>•   The cost of capital method is used to calculate the risk adjustment for non-financial risk (risk adjustment).</t>
  </si>
  <si>
    <t>•   The company's cost of capital rate is 10%.</t>
  </si>
  <si>
    <t>Year</t>
  </si>
  <si>
    <t>Incremental payment pattern</t>
  </si>
  <si>
    <t>Capital held to support the group</t>
  </si>
  <si>
    <t>Describe the purpose of the IFRS 17 risk adjustment and briefly explain how the cost of capital method satisfies this objective.</t>
  </si>
  <si>
    <t>Calculate the liability for incurred claims (LIC).</t>
  </si>
  <si>
    <t>The IFRS 17 risk adjustment adjusts the present value of future cash flows to reflect the compensation the entity requires for bearing uncertainty about the amount and timing of cash flows. (0.25 for "compensation required", 0.25 for "uncertainty in cash flows")</t>
  </si>
  <si>
    <t>The cost of capital is the amount of compensation that the entity requires (0.25) for holding risk capital, so it satisfies the objective of the risk adjustment.</t>
  </si>
  <si>
    <t>Timing</t>
  </si>
  <si>
    <t>Undisc CFs</t>
  </si>
  <si>
    <t>Disc CFs</t>
  </si>
  <si>
    <t>Disc CoC</t>
  </si>
  <si>
    <t>PV CFs</t>
  </si>
  <si>
    <t>2.25 points</t>
  </si>
  <si>
    <t>2 points</t>
  </si>
  <si>
    <t>1.25 points</t>
  </si>
  <si>
    <t>Discount curve for all insurance contract liabilities</t>
  </si>
  <si>
    <t>-&gt; Give 0.25 if candidate justify #1 with coverage period below 1 year.</t>
  </si>
  <si>
    <t>-&gt; Give 0.25 if the candidate calculates GMA = FCF + CSM at least one time in #2 and #3</t>
  </si>
  <si>
    <t>-&gt; Give 0.25 if candidate justify #4 with threshold 1. Annual Insurance Revenue for the group is &lt;= 1% of annual insurance revenue for the entity.</t>
  </si>
  <si>
    <t>b. (CIA_IFRS_1 p.18-19)</t>
  </si>
  <si>
    <t>a. (CIA_PAA p.19)</t>
  </si>
  <si>
    <t>a. (CIA IFRS 2 pg. 6, 24)</t>
  </si>
  <si>
    <t>b. (CIA IFRS 2 pg. 24-26)</t>
  </si>
  <si>
    <t>Cost of Capital (CoC)</t>
  </si>
  <si>
    <t>a. (CIA Discount Rates pg. 12-13)</t>
  </si>
  <si>
    <t>Explain whether each group of contracts is eligible for the PAA.</t>
  </si>
  <si>
    <t>Maturity (years)</t>
  </si>
  <si>
    <t>•   There are no cash flows other than the unpaid claims and loss adjustment expenses to consider in the LIC.</t>
  </si>
  <si>
    <t>•   There are no cash flows other than the unpaid claims and loss adjustment expenses to consider in the LIC</t>
  </si>
  <si>
    <r>
      <t xml:space="preserve">•   The risk adjustment for non-financial risk for the Liability for Incurred Claims (LIC) is estimated at 5% of the present value of the best estimate of the unpaid claims and </t>
    </r>
    <r>
      <rPr>
        <sz val="11"/>
        <rFont val="Calibri"/>
        <family val="2"/>
      </rPr>
      <t xml:space="preserve">loss adjustment </t>
    </r>
    <r>
      <rPr>
        <sz val="11"/>
        <rFont val="Calibri"/>
        <family val="2"/>
        <scheme val="minor"/>
      </rPr>
      <t>expenses.</t>
    </r>
  </si>
  <si>
    <r>
      <t xml:space="preserve">Best estimate of unpaid claims and </t>
    </r>
    <r>
      <rPr>
        <sz val="11"/>
        <rFont val="Calibri"/>
        <family val="2"/>
      </rPr>
      <t>loss adjustment</t>
    </r>
    <r>
      <rPr>
        <sz val="11"/>
        <rFont val="Calibri"/>
        <family val="2"/>
        <scheme val="minor"/>
      </rPr>
      <t xml:space="preserve"> expenses:</t>
    </r>
  </si>
  <si>
    <r>
      <t xml:space="preserve">The company holds highly liquid, investment grade bonds to support its insurance </t>
    </r>
    <r>
      <rPr>
        <sz val="11"/>
        <rFont val="Calibri"/>
        <family val="2"/>
      </rPr>
      <t>contract</t>
    </r>
    <r>
      <rPr>
        <sz val="11"/>
        <rFont val="Calibri"/>
        <family val="2"/>
        <scheme val="minor"/>
      </rPr>
      <t xml:space="preserve"> liabilities.</t>
    </r>
  </si>
  <si>
    <t>The top-down method starts from a reference portfolio which is chosen to have similar characteristics (e.g. liquidity, currency, timing) to the insurance contracts being measured (0.25),</t>
  </si>
  <si>
    <r>
      <t xml:space="preserve">An </t>
    </r>
    <r>
      <rPr>
        <sz val="11"/>
        <rFont val="Calibri"/>
        <family val="2"/>
      </rPr>
      <t>insurance company</t>
    </r>
    <r>
      <rPr>
        <sz val="11"/>
        <rFont val="Calibri"/>
        <family val="2"/>
        <scheme val="minor"/>
      </rPr>
      <t xml:space="preserve"> is preparing financial statements under IFRS 17 as at December 31, 2023.</t>
    </r>
  </si>
  <si>
    <r>
      <t xml:space="preserve">•   The best estimate of the undiscounted unpaid claims and </t>
    </r>
    <r>
      <rPr>
        <sz val="11"/>
        <rFont val="Calibri"/>
        <family val="2"/>
      </rPr>
      <t xml:space="preserve">loss adjustment </t>
    </r>
    <r>
      <rPr>
        <sz val="11"/>
        <rFont val="Calibri"/>
        <family val="2"/>
        <scheme val="minor"/>
      </rPr>
      <t>expenses is $1,200,000.</t>
    </r>
  </si>
  <si>
    <r>
      <t xml:space="preserve">•   The best estimate of the unpaid claims and </t>
    </r>
    <r>
      <rPr>
        <sz val="11"/>
        <rFont val="Calibri"/>
        <family val="2"/>
      </rPr>
      <t>loss adjustment</t>
    </r>
    <r>
      <rPr>
        <sz val="11"/>
        <rFont val="Calibri"/>
        <family val="2"/>
        <scheme val="minor"/>
      </rPr>
      <t xml:space="preserve"> expenses is $600,000, paid out evenly over the following three years</t>
    </r>
  </si>
  <si>
    <t>b. (CIA Discount Rates pg. 12)</t>
  </si>
  <si>
    <t>Reference portfolio credit and market premium over the characteristics of the insurance contracts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</si>
</sst>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quot;$&quot;* #,##0.00_-;\-&quot;$&quot;* #,##0.00_-;_-&quot;$&quot;* &quot;-&quot;??_-;_-@_-"/>
    <numFmt numFmtId="165" formatCode="_-* #,##0.00_-;\-* #,##0.00_-;_-* &quot;-&quot;??_-;_-@_-"/>
    <numFmt numFmtId="166" formatCode="0.0%"/>
    <numFmt numFmtId="167" formatCode="_(* #,##0_);_(* \(#,##0\);_(* \-??_);_(@_)"/>
    <numFmt numFmtId="168" formatCode="_(* #,##0_);_(* \(#,##0\);_(* &quot;-&quot;??_);_(@_)"/>
    <numFmt numFmtId="169" formatCode="\$#,##0"/>
    <numFmt numFmtId="170" formatCode="_-* #,##0_-;\-* #,##0_-;_-* &quot;-&quot;??_-;_-@_-"/>
  </numFmts>
  <fonts count="15" x14ac:knownFonts="1">
    <font>
      <sz val="11"/>
      <color theme="1"/>
      <name val="Calibri"/>
      <family val="2"/>
      <scheme val="minor"/>
    </font>
    <font>
      <sz val="11"/>
      <color rgb="FFFF0000"/>
      <name val="Calibri"/>
      <family val="2"/>
      <scheme val="minor"/>
    </font>
    <font>
      <b/>
      <sz val="11"/>
      <color theme="1"/>
      <name val="Calibri"/>
      <family val="2"/>
      <scheme val="minor"/>
    </font>
    <font>
      <sz val="11"/>
      <color rgb="FF000000"/>
      <name val="Calibri"/>
      <family val="2"/>
      <charset val="1"/>
    </font>
    <font>
      <sz val="11"/>
      <name val="Calibri"/>
      <family val="2"/>
      <scheme val="minor"/>
    </font>
    <font>
      <sz val="11"/>
      <color rgb="FF000000"/>
      <name val="Calibri"/>
      <family val="2"/>
      <scheme val="minor"/>
    </font>
    <font>
      <sz val="11"/>
      <color rgb="FFFF0000"/>
      <name val="Calibri"/>
      <family val="2"/>
      <charset val="1"/>
    </font>
    <font>
      <sz val="11"/>
      <name val="Calibri"/>
      <family val="2"/>
    </font>
    <font>
      <sz val="11"/>
      <color theme="0" tint="-4.9989318521683403E-2"/>
      <name val="Calibri"/>
      <family val="2"/>
      <scheme val="minor"/>
    </font>
    <font>
      <sz val="10"/>
      <name val="Arial"/>
      <family val="2"/>
      <charset val="1"/>
    </font>
    <font>
      <b/>
      <sz val="11"/>
      <name val="Calibri"/>
      <family val="2"/>
      <scheme val="minor"/>
    </font>
    <font>
      <sz val="11"/>
      <color rgb="FF00B050"/>
      <name val="Calibri"/>
      <family val="2"/>
      <charset val="1"/>
    </font>
    <font>
      <b/>
      <sz val="11"/>
      <color rgb="FF000000"/>
      <name val="Calibri"/>
      <family val="2"/>
    </font>
    <font>
      <sz val="11"/>
      <color rgb="FF000000"/>
      <name val="Calibri"/>
      <family val="2"/>
    </font>
    <font>
      <sz val="11"/>
      <color rgb="FFFF0000"/>
      <name val="Calibri"/>
      <family val="2"/>
    </font>
  </fonts>
  <fills count="7">
    <fill>
      <patternFill patternType="none"/>
    </fill>
    <fill>
      <patternFill patternType="gray125"/>
    </fill>
    <fill>
      <patternFill patternType="solid">
        <fgColor rgb="FFF2F2F2"/>
        <bgColor rgb="FFFFFFCC"/>
      </patternFill>
    </fill>
    <fill>
      <patternFill patternType="solid">
        <fgColor theme="0" tint="-4.9989318521683403E-2"/>
        <bgColor indexed="64"/>
      </patternFill>
    </fill>
    <fill>
      <patternFill patternType="solid">
        <fgColor rgb="FFF2F2F2"/>
        <bgColor indexed="64"/>
      </patternFill>
    </fill>
    <fill>
      <patternFill patternType="solid">
        <fgColor theme="0" tint="-4.9989318521683403E-2"/>
        <bgColor rgb="FFFFFFCC"/>
      </patternFill>
    </fill>
    <fill>
      <patternFill patternType="solid">
        <fgColor theme="0"/>
        <bgColor indexed="64"/>
      </patternFill>
    </fill>
  </fills>
  <borders count="21">
    <border>
      <left/>
      <right/>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9">
    <xf numFmtId="0" fontId="0"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0" fontId="9" fillId="0" borderId="0"/>
    <xf numFmtId="0" fontId="3" fillId="0" borderId="0"/>
    <xf numFmtId="0" fontId="3" fillId="0" borderId="0"/>
    <xf numFmtId="165" fontId="3" fillId="0" borderId="0" applyFont="0" applyFill="0" applyBorder="0" applyAlignment="0" applyProtection="0"/>
  </cellStyleXfs>
  <cellXfs count="135">
    <xf numFmtId="0" fontId="0" fillId="0" borderId="0" xfId="0"/>
    <xf numFmtId="2" fontId="1" fillId="2" borderId="1" xfId="1" applyNumberFormat="1" applyFont="1" applyFill="1" applyBorder="1" applyAlignment="1">
      <alignment horizontal="left"/>
    </xf>
    <xf numFmtId="0" fontId="4" fillId="2" borderId="0" xfId="1" applyFont="1" applyFill="1"/>
    <xf numFmtId="0" fontId="4" fillId="2" borderId="2" xfId="1" applyFont="1" applyFill="1" applyBorder="1"/>
    <xf numFmtId="0" fontId="3" fillId="0" borderId="0" xfId="1" applyProtection="1">
      <protection locked="0"/>
    </xf>
    <xf numFmtId="2" fontId="1" fillId="2" borderId="0" xfId="1" applyNumberFormat="1" applyFont="1" applyFill="1" applyAlignment="1">
      <alignment horizontal="left"/>
    </xf>
    <xf numFmtId="0" fontId="5" fillId="2" borderId="0" xfId="1" applyFont="1" applyFill="1" applyAlignment="1">
      <alignment horizontal="left"/>
    </xf>
    <xf numFmtId="0" fontId="4" fillId="2" borderId="0" xfId="1" applyFont="1" applyFill="1" applyAlignment="1">
      <alignment vertical="center"/>
    </xf>
    <xf numFmtId="0" fontId="6" fillId="0" borderId="0" xfId="1" applyFont="1" applyProtection="1">
      <protection locked="0"/>
    </xf>
    <xf numFmtId="0" fontId="4" fillId="2" borderId="0" xfId="1" applyFont="1" applyFill="1" applyAlignment="1">
      <alignment horizontal="left"/>
    </xf>
    <xf numFmtId="0" fontId="5" fillId="2" borderId="0" xfId="1" applyFont="1" applyFill="1" applyAlignment="1">
      <alignment horizontal="left" wrapText="1"/>
    </xf>
    <xf numFmtId="166" fontId="5" fillId="2" borderId="0" xfId="1" applyNumberFormat="1" applyFont="1" applyFill="1" applyAlignment="1">
      <alignment horizontal="right" wrapText="1"/>
    </xf>
    <xf numFmtId="2" fontId="4" fillId="2" borderId="0" xfId="1" applyNumberFormat="1" applyFont="1" applyFill="1" applyAlignment="1">
      <alignment vertical="center"/>
    </xf>
    <xf numFmtId="167" fontId="3" fillId="3" borderId="0" xfId="2" applyNumberFormat="1" applyFill="1"/>
    <xf numFmtId="0" fontId="7" fillId="4" borderId="6" xfId="1" applyFont="1" applyFill="1" applyBorder="1"/>
    <xf numFmtId="0" fontId="4" fillId="2" borderId="0" xfId="1" applyFont="1" applyFill="1" applyAlignment="1">
      <alignment horizontal="center"/>
    </xf>
    <xf numFmtId="9" fontId="4" fillId="2" borderId="0" xfId="1" applyNumberFormat="1" applyFont="1" applyFill="1" applyAlignment="1">
      <alignment horizontal="center"/>
    </xf>
    <xf numFmtId="10" fontId="0" fillId="4" borderId="6" xfId="3" applyNumberFormat="1" applyFont="1" applyFill="1" applyBorder="1"/>
    <xf numFmtId="2" fontId="5" fillId="2" borderId="1" xfId="1" applyNumberFormat="1" applyFont="1" applyFill="1" applyBorder="1" applyAlignment="1">
      <alignment horizontal="center"/>
    </xf>
    <xf numFmtId="2" fontId="4" fillId="2" borderId="7" xfId="1" applyNumberFormat="1" applyFont="1" applyFill="1" applyBorder="1" applyAlignment="1">
      <alignment horizontal="left"/>
    </xf>
    <xf numFmtId="2" fontId="4" fillId="2" borderId="8" xfId="1" applyNumberFormat="1" applyFont="1" applyFill="1" applyBorder="1" applyAlignment="1">
      <alignment horizontal="left"/>
    </xf>
    <xf numFmtId="0" fontId="4" fillId="2" borderId="8" xfId="1" applyFont="1" applyFill="1" applyBorder="1" applyAlignment="1">
      <alignment vertical="center"/>
    </xf>
    <xf numFmtId="0" fontId="4" fillId="2" borderId="8" xfId="1" applyFont="1" applyFill="1" applyBorder="1"/>
    <xf numFmtId="0" fontId="8" fillId="2" borderId="9" xfId="1" applyFont="1" applyFill="1" applyBorder="1"/>
    <xf numFmtId="0" fontId="2" fillId="4" borderId="10" xfId="0" applyFont="1" applyFill="1" applyBorder="1" applyAlignment="1">
      <alignment horizontal="left"/>
    </xf>
    <xf numFmtId="0" fontId="2" fillId="4" borderId="11" xfId="0" applyFont="1" applyFill="1" applyBorder="1" applyAlignment="1">
      <alignment horizontal="left"/>
    </xf>
    <xf numFmtId="0" fontId="0" fillId="3" borderId="11" xfId="0" applyFill="1" applyBorder="1" applyAlignment="1">
      <alignment horizontal="left" vertical="center"/>
    </xf>
    <xf numFmtId="0" fontId="0" fillId="3" borderId="11" xfId="0" applyFill="1" applyBorder="1" applyAlignment="1">
      <alignment horizontal="centerContinuous"/>
    </xf>
    <xf numFmtId="0" fontId="0" fillId="3" borderId="12" xfId="0" applyFill="1" applyBorder="1" applyAlignment="1">
      <alignment horizontal="centerContinuous"/>
    </xf>
    <xf numFmtId="2" fontId="4" fillId="0" borderId="0" xfId="1" applyNumberFormat="1" applyFont="1" applyAlignment="1">
      <alignment horizontal="left"/>
    </xf>
    <xf numFmtId="0" fontId="4" fillId="0" borderId="0" xfId="1" applyFont="1" applyAlignment="1">
      <alignment vertical="center"/>
    </xf>
    <xf numFmtId="0" fontId="4" fillId="0" borderId="0" xfId="1" applyFont="1"/>
    <xf numFmtId="0" fontId="8" fillId="0" borderId="0" xfId="1" applyFont="1"/>
    <xf numFmtId="10" fontId="4" fillId="0" borderId="0" xfId="1" applyNumberFormat="1" applyFont="1"/>
    <xf numFmtId="164" fontId="4" fillId="0" borderId="0" xfId="4" applyFont="1"/>
    <xf numFmtId="2" fontId="4" fillId="0" borderId="0" xfId="1" quotePrefix="1" applyNumberFormat="1" applyFont="1"/>
    <xf numFmtId="2" fontId="4" fillId="0" borderId="0" xfId="1" applyNumberFormat="1" applyFont="1"/>
    <xf numFmtId="164" fontId="4" fillId="0" borderId="0" xfId="1" applyNumberFormat="1" applyFont="1"/>
    <xf numFmtId="0" fontId="4" fillId="0" borderId="0" xfId="1" quotePrefix="1" applyFont="1"/>
    <xf numFmtId="164" fontId="3" fillId="0" borderId="0" xfId="4" applyProtection="1">
      <protection locked="0"/>
    </xf>
    <xf numFmtId="167" fontId="3" fillId="0" borderId="0" xfId="2" applyNumberFormat="1" applyProtection="1">
      <protection locked="0"/>
    </xf>
    <xf numFmtId="168" fontId="3" fillId="0" borderId="0" xfId="1" applyNumberFormat="1" applyProtection="1">
      <protection locked="0"/>
    </xf>
    <xf numFmtId="167" fontId="3" fillId="0" borderId="0" xfId="1" applyNumberFormat="1" applyProtection="1">
      <protection locked="0"/>
    </xf>
    <xf numFmtId="2" fontId="3" fillId="0" borderId="0" xfId="1" applyNumberFormat="1" applyProtection="1">
      <protection locked="0"/>
    </xf>
    <xf numFmtId="0" fontId="3" fillId="0" borderId="0" xfId="1" applyAlignment="1" applyProtection="1">
      <alignment horizontal="center" wrapText="1"/>
      <protection locked="0"/>
    </xf>
    <xf numFmtId="0" fontId="3" fillId="0" borderId="0" xfId="1" quotePrefix="1" applyProtection="1">
      <protection locked="0"/>
    </xf>
    <xf numFmtId="0" fontId="4" fillId="5" borderId="0" xfId="1" applyFont="1" applyFill="1"/>
    <xf numFmtId="0" fontId="4" fillId="5" borderId="0" xfId="1" applyFont="1" applyFill="1" applyAlignment="1">
      <alignment vertical="center"/>
    </xf>
    <xf numFmtId="0" fontId="4" fillId="5" borderId="6"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5" borderId="6" xfId="1" applyFont="1" applyFill="1" applyBorder="1" applyAlignment="1">
      <alignment horizontal="center" vertical="center"/>
    </xf>
    <xf numFmtId="0" fontId="4" fillId="2" borderId="6" xfId="1" applyFont="1" applyFill="1" applyBorder="1" applyAlignment="1">
      <alignment horizontal="center" vertical="center"/>
    </xf>
    <xf numFmtId="0" fontId="11" fillId="0" borderId="0" xfId="1" applyFont="1" applyProtection="1">
      <protection locked="0"/>
    </xf>
    <xf numFmtId="169" fontId="4" fillId="5" borderId="0" xfId="1" applyNumberFormat="1" applyFont="1" applyFill="1" applyAlignment="1">
      <alignment vertical="center"/>
    </xf>
    <xf numFmtId="2" fontId="4" fillId="5" borderId="0" xfId="1" applyNumberFormat="1" applyFont="1" applyFill="1" applyAlignment="1">
      <alignment vertical="center"/>
    </xf>
    <xf numFmtId="0" fontId="12" fillId="0" borderId="0" xfId="1" quotePrefix="1" applyFont="1" applyProtection="1">
      <protection locked="0"/>
    </xf>
    <xf numFmtId="0" fontId="12" fillId="0" borderId="0" xfId="1" applyFont="1" applyProtection="1">
      <protection locked="0"/>
    </xf>
    <xf numFmtId="166" fontId="0" fillId="0" borderId="0" xfId="3" applyNumberFormat="1" applyFont="1" applyProtection="1">
      <protection locked="0"/>
    </xf>
    <xf numFmtId="9" fontId="0" fillId="0" borderId="0" xfId="3" applyFont="1" applyProtection="1">
      <protection locked="0"/>
    </xf>
    <xf numFmtId="0" fontId="13" fillId="0" borderId="0" xfId="1" applyFont="1" applyProtection="1">
      <protection locked="0"/>
    </xf>
    <xf numFmtId="0" fontId="4" fillId="5" borderId="3" xfId="1" applyFont="1" applyFill="1" applyBorder="1" applyAlignment="1">
      <alignment vertical="center"/>
    </xf>
    <xf numFmtId="0" fontId="4" fillId="5" borderId="4" xfId="1" applyFont="1" applyFill="1" applyBorder="1" applyAlignment="1">
      <alignment vertical="center"/>
    </xf>
    <xf numFmtId="0" fontId="4" fillId="5" borderId="13" xfId="1" applyFont="1" applyFill="1" applyBorder="1" applyAlignment="1">
      <alignment vertical="center"/>
    </xf>
    <xf numFmtId="0" fontId="4" fillId="5" borderId="15" xfId="1" applyFont="1" applyFill="1" applyBorder="1" applyAlignment="1">
      <alignment vertical="center"/>
    </xf>
    <xf numFmtId="169" fontId="4" fillId="5" borderId="16" xfId="1" applyNumberFormat="1" applyFont="1" applyFill="1" applyBorder="1" applyAlignment="1">
      <alignment vertical="center"/>
    </xf>
    <xf numFmtId="2" fontId="4" fillId="5" borderId="16" xfId="1" applyNumberFormat="1" applyFont="1" applyFill="1" applyBorder="1" applyAlignment="1">
      <alignment vertical="center"/>
    </xf>
    <xf numFmtId="170" fontId="0" fillId="0" borderId="0" xfId="8" applyNumberFormat="1" applyFont="1" applyProtection="1">
      <protection locked="0"/>
    </xf>
    <xf numFmtId="170" fontId="3" fillId="0" borderId="0" xfId="1" applyNumberFormat="1" applyProtection="1">
      <protection locked="0"/>
    </xf>
    <xf numFmtId="10" fontId="3" fillId="0" borderId="0" xfId="1" applyNumberFormat="1" applyProtection="1">
      <protection locked="0"/>
    </xf>
    <xf numFmtId="165" fontId="3" fillId="0" borderId="0" xfId="1" applyNumberFormat="1" applyProtection="1">
      <protection locked="0"/>
    </xf>
    <xf numFmtId="0" fontId="3" fillId="0" borderId="0" xfId="1"/>
    <xf numFmtId="9" fontId="3" fillId="0" borderId="0" xfId="1" applyNumberFormat="1" applyProtection="1">
      <protection locked="0"/>
    </xf>
    <xf numFmtId="0" fontId="4" fillId="5" borderId="8" xfId="1" applyFont="1" applyFill="1" applyBorder="1" applyAlignment="1">
      <alignment vertical="center"/>
    </xf>
    <xf numFmtId="0" fontId="4" fillId="5" borderId="0" xfId="7" applyFont="1" applyFill="1" applyAlignment="1">
      <alignment horizontal="left"/>
    </xf>
    <xf numFmtId="167" fontId="3" fillId="6" borderId="0" xfId="2" applyNumberFormat="1" applyFill="1" applyBorder="1"/>
    <xf numFmtId="0" fontId="4" fillId="3" borderId="0" xfId="6" applyFont="1" applyFill="1"/>
    <xf numFmtId="0" fontId="4" fillId="3" borderId="0" xfId="6" applyFont="1" applyFill="1" applyAlignment="1">
      <alignment vertical="center"/>
    </xf>
    <xf numFmtId="2" fontId="4" fillId="5" borderId="1" xfId="1" applyNumberFormat="1" applyFont="1" applyFill="1" applyBorder="1" applyAlignment="1">
      <alignment horizontal="left"/>
    </xf>
    <xf numFmtId="2" fontId="4" fillId="5" borderId="0" xfId="1" applyNumberFormat="1" applyFont="1" applyFill="1" applyAlignment="1">
      <alignment horizontal="left"/>
    </xf>
    <xf numFmtId="0" fontId="4" fillId="5" borderId="2" xfId="1" applyFont="1" applyFill="1" applyBorder="1"/>
    <xf numFmtId="0" fontId="4" fillId="5" borderId="5" xfId="1" applyFont="1" applyFill="1" applyBorder="1" applyAlignment="1">
      <alignment vertical="center"/>
    </xf>
    <xf numFmtId="9" fontId="4" fillId="5" borderId="18" xfId="1" applyNumberFormat="1" applyFont="1" applyFill="1" applyBorder="1" applyAlignment="1">
      <alignment vertical="center"/>
    </xf>
    <xf numFmtId="9" fontId="4" fillId="5" borderId="19" xfId="1" applyNumberFormat="1" applyFont="1" applyFill="1" applyBorder="1" applyAlignment="1">
      <alignment vertical="center"/>
    </xf>
    <xf numFmtId="9" fontId="4" fillId="5" borderId="20" xfId="1" applyNumberFormat="1" applyFont="1" applyFill="1" applyBorder="1" applyAlignment="1">
      <alignment vertical="center"/>
    </xf>
    <xf numFmtId="0" fontId="4" fillId="5" borderId="3" xfId="1" applyFont="1" applyFill="1" applyBorder="1" applyAlignment="1">
      <alignment horizontal="center" vertical="center"/>
    </xf>
    <xf numFmtId="0" fontId="4" fillId="5" borderId="4" xfId="1" applyFont="1" applyFill="1" applyBorder="1" applyAlignment="1">
      <alignment horizontal="center" vertical="center"/>
    </xf>
    <xf numFmtId="0" fontId="4" fillId="5" borderId="5" xfId="1" applyFont="1" applyFill="1" applyBorder="1" applyAlignment="1">
      <alignment horizontal="center" vertical="center"/>
    </xf>
    <xf numFmtId="10" fontId="4" fillId="5" borderId="3" xfId="1" applyNumberFormat="1" applyFont="1" applyFill="1" applyBorder="1" applyAlignment="1">
      <alignment horizontal="center" vertical="center"/>
    </xf>
    <xf numFmtId="10" fontId="4" fillId="5" borderId="4" xfId="1" applyNumberFormat="1" applyFont="1" applyFill="1" applyBorder="1" applyAlignment="1">
      <alignment horizontal="center" vertical="center"/>
    </xf>
    <xf numFmtId="10" fontId="4" fillId="5" borderId="5" xfId="1" applyNumberFormat="1" applyFont="1" applyFill="1" applyBorder="1" applyAlignment="1">
      <alignment horizontal="center" vertical="center"/>
    </xf>
    <xf numFmtId="2" fontId="4" fillId="5" borderId="7" xfId="1" applyNumberFormat="1" applyFont="1" applyFill="1" applyBorder="1" applyAlignment="1">
      <alignment horizontal="left"/>
    </xf>
    <xf numFmtId="2" fontId="4" fillId="5" borderId="8" xfId="1" applyNumberFormat="1" applyFont="1" applyFill="1" applyBorder="1" applyAlignment="1">
      <alignment horizontal="left"/>
    </xf>
    <xf numFmtId="0" fontId="4" fillId="5" borderId="8" xfId="1" applyFont="1" applyFill="1" applyBorder="1"/>
    <xf numFmtId="167" fontId="7" fillId="3" borderId="15" xfId="2" applyNumberFormat="1" applyFont="1" applyFill="1" applyBorder="1"/>
    <xf numFmtId="167" fontId="7" fillId="3" borderId="16" xfId="2" applyNumberFormat="1" applyFont="1" applyFill="1" applyBorder="1"/>
    <xf numFmtId="167" fontId="7" fillId="3" borderId="17" xfId="2" applyNumberFormat="1" applyFont="1" applyFill="1" applyBorder="1"/>
    <xf numFmtId="0" fontId="4" fillId="5" borderId="9" xfId="1" applyFont="1" applyFill="1" applyBorder="1"/>
    <xf numFmtId="0" fontId="10" fillId="3" borderId="10" xfId="0" applyFont="1" applyFill="1" applyBorder="1" applyAlignment="1">
      <alignment horizontal="left"/>
    </xf>
    <xf numFmtId="0" fontId="10" fillId="3" borderId="11" xfId="0" applyFont="1" applyFill="1" applyBorder="1" applyAlignment="1">
      <alignment horizontal="left"/>
    </xf>
    <xf numFmtId="0" fontId="4" fillId="3" borderId="11" xfId="0" applyFont="1" applyFill="1" applyBorder="1" applyAlignment="1">
      <alignment horizontal="left" vertical="center"/>
    </xf>
    <xf numFmtId="0" fontId="4" fillId="3" borderId="11" xfId="0" applyFont="1" applyFill="1" applyBorder="1" applyAlignment="1">
      <alignment horizontal="centerContinuous"/>
    </xf>
    <xf numFmtId="0" fontId="4" fillId="3" borderId="12" xfId="0" applyFont="1" applyFill="1" applyBorder="1" applyAlignment="1">
      <alignment horizontal="centerContinuous"/>
    </xf>
    <xf numFmtId="0" fontId="4" fillId="5" borderId="1" xfId="1" applyFont="1" applyFill="1" applyBorder="1" applyAlignment="1">
      <alignment horizontal="center" vertical="center"/>
    </xf>
    <xf numFmtId="0" fontId="7" fillId="3" borderId="1" xfId="1" applyFont="1" applyFill="1" applyBorder="1" applyAlignment="1" applyProtection="1">
      <alignment horizontal="center"/>
      <protection locked="0"/>
    </xf>
    <xf numFmtId="0" fontId="4" fillId="3" borderId="1" xfId="6" applyFont="1" applyFill="1" applyBorder="1" applyAlignment="1">
      <alignment horizontal="center"/>
    </xf>
    <xf numFmtId="2" fontId="4" fillId="5" borderId="1" xfId="1" applyNumberFormat="1" applyFont="1" applyFill="1" applyBorder="1" applyAlignment="1">
      <alignment horizontal="center"/>
    </xf>
    <xf numFmtId="10" fontId="4" fillId="5" borderId="13" xfId="1" applyNumberFormat="1" applyFont="1" applyFill="1" applyBorder="1" applyAlignment="1">
      <alignment vertical="center"/>
    </xf>
    <xf numFmtId="10" fontId="4" fillId="5" borderId="0" xfId="1" applyNumberFormat="1" applyFont="1" applyFill="1" applyAlignment="1">
      <alignment vertical="center"/>
    </xf>
    <xf numFmtId="10" fontId="4" fillId="5" borderId="14" xfId="1" applyNumberFormat="1" applyFont="1" applyFill="1" applyBorder="1" applyAlignment="1">
      <alignment vertical="center"/>
    </xf>
    <xf numFmtId="10" fontId="4" fillId="5" borderId="15" xfId="1" applyNumberFormat="1" applyFont="1" applyFill="1" applyBorder="1" applyAlignment="1">
      <alignment vertical="center"/>
    </xf>
    <xf numFmtId="10" fontId="4" fillId="5" borderId="16" xfId="1" applyNumberFormat="1" applyFont="1" applyFill="1" applyBorder="1" applyAlignment="1">
      <alignment vertical="center"/>
    </xf>
    <xf numFmtId="10" fontId="4" fillId="5" borderId="17" xfId="1" applyNumberFormat="1" applyFont="1" applyFill="1" applyBorder="1" applyAlignment="1">
      <alignment vertical="center"/>
    </xf>
    <xf numFmtId="4" fontId="3" fillId="0" borderId="0" xfId="1" applyNumberFormat="1" applyProtection="1">
      <protection locked="0"/>
    </xf>
    <xf numFmtId="0" fontId="1" fillId="0" borderId="0" xfId="1" applyFont="1"/>
    <xf numFmtId="0" fontId="14" fillId="0" borderId="0" xfId="1" quotePrefix="1" applyFont="1" applyProtection="1">
      <protection locked="0"/>
    </xf>
    <xf numFmtId="0" fontId="6" fillId="0" borderId="0" xfId="1" quotePrefix="1" applyFont="1" applyProtection="1">
      <protection locked="0"/>
    </xf>
    <xf numFmtId="2" fontId="4" fillId="2" borderId="1" xfId="1" applyNumberFormat="1" applyFont="1" applyFill="1" applyBorder="1" applyAlignment="1">
      <alignment horizontal="left"/>
    </xf>
    <xf numFmtId="0" fontId="7" fillId="0" borderId="0" xfId="1" applyFont="1" applyProtection="1">
      <protection locked="0"/>
    </xf>
    <xf numFmtId="2" fontId="4" fillId="2" borderId="0" xfId="1" applyNumberFormat="1" applyFont="1" applyFill="1" applyAlignment="1">
      <alignment horizontal="left"/>
    </xf>
    <xf numFmtId="2" fontId="4" fillId="2" borderId="1" xfId="1" applyNumberFormat="1" applyFont="1" applyFill="1" applyBorder="1" applyAlignment="1">
      <alignment horizontal="center"/>
    </xf>
    <xf numFmtId="2" fontId="4" fillId="2" borderId="0" xfId="1" applyNumberFormat="1" applyFont="1" applyFill="1" applyAlignment="1">
      <alignment horizontal="center"/>
    </xf>
    <xf numFmtId="0" fontId="10" fillId="4" borderId="10" xfId="0" applyFont="1" applyFill="1" applyBorder="1" applyAlignment="1">
      <alignment horizontal="left"/>
    </xf>
    <xf numFmtId="0" fontId="10" fillId="4" borderId="11" xfId="0" applyFont="1" applyFill="1" applyBorder="1" applyAlignment="1">
      <alignment horizontal="left"/>
    </xf>
    <xf numFmtId="167" fontId="7" fillId="0" borderId="0" xfId="1" applyNumberFormat="1" applyFont="1" applyProtection="1">
      <protection locked="0"/>
    </xf>
    <xf numFmtId="2" fontId="7" fillId="0" borderId="0" xfId="1" applyNumberFormat="1" applyFont="1" applyProtection="1">
      <protection locked="0"/>
    </xf>
    <xf numFmtId="0" fontId="7" fillId="0" borderId="0" xfId="1" applyFont="1" applyAlignment="1" applyProtection="1">
      <alignment horizontal="center" wrapText="1"/>
      <protection locked="0"/>
    </xf>
    <xf numFmtId="0" fontId="7" fillId="0" borderId="0" xfId="1" quotePrefix="1" applyFont="1" applyProtection="1">
      <protection locked="0"/>
    </xf>
    <xf numFmtId="0" fontId="3" fillId="4" borderId="6" xfId="1" applyFill="1" applyBorder="1" applyAlignment="1">
      <alignment wrapText="1"/>
    </xf>
    <xf numFmtId="0" fontId="5" fillId="2" borderId="3" xfId="1" applyFont="1" applyFill="1" applyBorder="1" applyAlignment="1">
      <alignment horizontal="center" wrapText="1"/>
    </xf>
    <xf numFmtId="0" fontId="5" fillId="2" borderId="4" xfId="1" applyFont="1" applyFill="1" applyBorder="1" applyAlignment="1">
      <alignment horizontal="center" wrapText="1"/>
    </xf>
    <xf numFmtId="0" fontId="5" fillId="2" borderId="5" xfId="1" applyFont="1" applyFill="1" applyBorder="1" applyAlignment="1">
      <alignment horizontal="center" wrapText="1"/>
    </xf>
    <xf numFmtId="0" fontId="7" fillId="4" borderId="6" xfId="1" applyFont="1" applyFill="1" applyBorder="1" applyAlignment="1">
      <alignment horizontal="center"/>
    </xf>
    <xf numFmtId="0" fontId="4" fillId="5" borderId="15" xfId="1" applyFont="1" applyFill="1" applyBorder="1" applyAlignment="1">
      <alignment horizontal="left" vertical="center" wrapText="1"/>
    </xf>
    <xf numFmtId="0" fontId="4" fillId="5" borderId="16" xfId="1" applyFont="1" applyFill="1" applyBorder="1" applyAlignment="1">
      <alignment horizontal="left" vertical="center" wrapText="1"/>
    </xf>
    <xf numFmtId="0" fontId="4" fillId="5" borderId="17" xfId="1" applyFont="1" applyFill="1" applyBorder="1" applyAlignment="1">
      <alignment horizontal="left" vertical="center" wrapText="1"/>
    </xf>
  </cellXfs>
  <cellStyles count="9">
    <cellStyle name="Comma 3" xfId="2" xr:uid="{BBF3A80D-CC3D-42B5-B9CA-87146D9BE39B}"/>
    <cellStyle name="Comma 5" xfId="8" xr:uid="{8F1C6BB7-9B5D-4FB2-AAB6-CA6C36BA948C}"/>
    <cellStyle name="Currency 3" xfId="4" xr:uid="{82587798-D608-4F33-BFEA-275407B5D963}"/>
    <cellStyle name="Explanatory Text 2" xfId="5" xr:uid="{C41C1B54-00A4-4647-90C9-D3AED4F4F78F}"/>
    <cellStyle name="Normal" xfId="0" builtinId="0"/>
    <cellStyle name="Normal 2 2" xfId="1" xr:uid="{66D16FDA-2E9F-42DB-A803-77D54245C37B}"/>
    <cellStyle name="Normal 2 2 2 2" xfId="7" xr:uid="{8FE270E4-16F5-4B6D-A67E-78292B61BFFA}"/>
    <cellStyle name="Normal 3 3" xfId="6" xr:uid="{30AA8DE0-1E4B-4B30-A022-D4265A87A04D}"/>
    <cellStyle name="Percent 2 2 2" xfId="3" xr:uid="{4C408029-108A-4F2B-93F1-0BA9D79BA5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13641-16CF-4E33-A0DE-DC612373B627}">
  <dimension ref="A1:O268"/>
  <sheetViews>
    <sheetView zoomScaleNormal="100" workbookViewId="0"/>
  </sheetViews>
  <sheetFormatPr defaultColWidth="0" defaultRowHeight="15" zeroHeight="1" x14ac:dyDescent="0.25"/>
  <cols>
    <col min="1" max="1" width="6.42578125" style="4" bestFit="1" customWidth="1"/>
    <col min="2" max="2" width="10.5703125" style="4" customWidth="1"/>
    <col min="3" max="3" width="13.85546875" style="4" customWidth="1"/>
    <col min="4" max="4" width="17" style="4" customWidth="1"/>
    <col min="5" max="5" width="15.7109375" style="4" customWidth="1"/>
    <col min="6" max="12" width="11.42578125" style="4" customWidth="1"/>
    <col min="13" max="13" width="12.5703125" style="4" customWidth="1"/>
    <col min="14" max="57" width="11.42578125" style="4" customWidth="1"/>
    <col min="58" max="16384" width="0" style="4" hidden="1"/>
  </cols>
  <sheetData>
    <row r="1" spans="1:15" ht="14.65" customHeight="1" x14ac:dyDescent="0.25">
      <c r="A1" s="1"/>
      <c r="B1" s="2" t="s">
        <v>8</v>
      </c>
      <c r="C1" s="2"/>
      <c r="D1" s="2"/>
      <c r="E1" s="2"/>
      <c r="F1" s="2"/>
      <c r="G1" s="2"/>
      <c r="H1" s="2"/>
      <c r="I1" s="2"/>
      <c r="J1" s="2"/>
      <c r="K1" s="2"/>
      <c r="L1" s="2"/>
      <c r="M1" s="3"/>
    </row>
    <row r="2" spans="1:15" ht="14.65" customHeight="1" x14ac:dyDescent="0.25">
      <c r="A2" s="1"/>
      <c r="B2" s="5"/>
      <c r="C2" s="2"/>
      <c r="D2" s="2"/>
      <c r="E2" s="2"/>
      <c r="F2" s="2"/>
      <c r="G2" s="2"/>
      <c r="H2" s="2"/>
      <c r="I2" s="2"/>
      <c r="J2" s="2"/>
      <c r="K2" s="2"/>
      <c r="L2" s="2"/>
      <c r="M2" s="3"/>
    </row>
    <row r="3" spans="1:15" ht="14.65" customHeight="1" x14ac:dyDescent="0.25">
      <c r="A3" s="1"/>
      <c r="B3" s="5"/>
      <c r="C3" s="6" t="s">
        <v>1</v>
      </c>
      <c r="D3" s="7"/>
      <c r="E3" s="7"/>
      <c r="F3" s="7"/>
      <c r="G3" s="7"/>
      <c r="H3" s="7"/>
      <c r="I3" s="7"/>
      <c r="J3" s="7"/>
      <c r="K3" s="7"/>
      <c r="L3" s="7"/>
      <c r="M3" s="3"/>
      <c r="O3" s="8"/>
    </row>
    <row r="4" spans="1:15" ht="14.65" customHeight="1" x14ac:dyDescent="0.25">
      <c r="A4" s="1"/>
      <c r="B4" s="5"/>
      <c r="C4" s="7"/>
      <c r="D4" s="7"/>
      <c r="E4" s="7"/>
      <c r="F4" s="7"/>
      <c r="G4" s="7"/>
      <c r="H4" s="7"/>
      <c r="I4" s="7"/>
      <c r="J4" s="7"/>
      <c r="K4" s="7"/>
      <c r="L4" s="7"/>
      <c r="M4" s="3"/>
    </row>
    <row r="5" spans="1:15" ht="14.65" customHeight="1" x14ac:dyDescent="0.25">
      <c r="A5" s="1"/>
      <c r="B5" s="5"/>
      <c r="C5" s="9" t="s">
        <v>118</v>
      </c>
      <c r="D5" s="10"/>
      <c r="E5" s="10"/>
      <c r="F5" s="10"/>
      <c r="G5" s="10"/>
      <c r="H5" s="10"/>
      <c r="I5" s="11"/>
      <c r="J5" s="7"/>
      <c r="K5" s="7"/>
      <c r="L5" s="7"/>
      <c r="M5" s="3"/>
    </row>
    <row r="6" spans="1:15" ht="14.65" customHeight="1" x14ac:dyDescent="0.25">
      <c r="A6" s="1"/>
      <c r="B6" s="5"/>
      <c r="C6" s="9" t="s">
        <v>2</v>
      </c>
      <c r="D6" s="10"/>
      <c r="E6" s="10"/>
      <c r="F6" s="10"/>
      <c r="G6" s="10"/>
      <c r="H6" s="10"/>
      <c r="I6" s="11"/>
      <c r="J6" s="12"/>
      <c r="K6" s="12"/>
      <c r="L6" s="12"/>
      <c r="M6" s="3"/>
    </row>
    <row r="7" spans="1:15" ht="14.65" customHeight="1" x14ac:dyDescent="0.25">
      <c r="A7" s="1"/>
      <c r="B7" s="5"/>
      <c r="C7" s="9" t="s">
        <v>116</v>
      </c>
      <c r="D7" s="10"/>
      <c r="E7" s="10"/>
      <c r="F7" s="10"/>
      <c r="G7" s="10"/>
      <c r="H7" s="10"/>
      <c r="I7" s="11"/>
      <c r="J7" s="12"/>
      <c r="K7" s="12"/>
      <c r="L7" s="12"/>
      <c r="M7" s="3"/>
    </row>
    <row r="8" spans="1:15" ht="14.65" customHeight="1" x14ac:dyDescent="0.25">
      <c r="A8" s="1"/>
      <c r="B8" s="5"/>
      <c r="C8" s="9"/>
      <c r="D8" s="10"/>
      <c r="E8" s="10"/>
      <c r="F8" s="10"/>
      <c r="G8" s="10"/>
      <c r="H8" s="10"/>
      <c r="I8" s="11"/>
      <c r="J8" s="12"/>
      <c r="K8" s="12"/>
      <c r="L8" s="12"/>
      <c r="M8" s="3"/>
    </row>
    <row r="9" spans="1:15" ht="14.65" customHeight="1" x14ac:dyDescent="0.25">
      <c r="A9" s="1"/>
      <c r="B9" s="5"/>
      <c r="C9" s="9" t="s">
        <v>119</v>
      </c>
      <c r="D9" s="10"/>
      <c r="E9" s="10"/>
      <c r="F9" s="10"/>
      <c r="G9" s="10"/>
      <c r="H9" s="10"/>
      <c r="I9" s="11"/>
      <c r="J9" s="12"/>
      <c r="K9" s="12"/>
      <c r="L9" s="12"/>
      <c r="M9" s="3"/>
    </row>
    <row r="10" spans="1:15" ht="14.65" customHeight="1" x14ac:dyDescent="0.25">
      <c r="A10" s="1"/>
      <c r="B10" s="5"/>
      <c r="C10" s="10"/>
      <c r="D10" s="10"/>
      <c r="E10" s="10"/>
      <c r="F10" s="10"/>
      <c r="G10" s="10"/>
      <c r="H10" s="10"/>
      <c r="I10" s="13"/>
      <c r="J10" s="2"/>
      <c r="K10" s="2"/>
      <c r="L10" s="2"/>
      <c r="M10" s="3"/>
    </row>
    <row r="11" spans="1:15" ht="14.65" customHeight="1" x14ac:dyDescent="0.25">
      <c r="A11" s="1"/>
      <c r="B11" s="5"/>
      <c r="C11" s="10"/>
      <c r="D11" s="10"/>
      <c r="E11" s="128" t="s">
        <v>3</v>
      </c>
      <c r="F11" s="129"/>
      <c r="G11" s="130"/>
      <c r="H11" s="10"/>
      <c r="I11" s="13"/>
      <c r="J11" s="2"/>
      <c r="K11" s="2"/>
      <c r="L11" s="2"/>
      <c r="M11" s="3"/>
    </row>
    <row r="12" spans="1:15" ht="14.65" customHeight="1" x14ac:dyDescent="0.25">
      <c r="A12" s="1"/>
      <c r="B12" s="5"/>
      <c r="C12" s="131" t="s">
        <v>4</v>
      </c>
      <c r="D12" s="131"/>
      <c r="E12" s="14">
        <v>2024</v>
      </c>
      <c r="F12" s="14">
        <v>2025</v>
      </c>
      <c r="G12" s="14">
        <v>2026</v>
      </c>
      <c r="H12" s="2"/>
      <c r="I12" s="2"/>
      <c r="J12" s="2"/>
      <c r="K12" s="2"/>
      <c r="L12" s="2"/>
      <c r="M12" s="3"/>
    </row>
    <row r="13" spans="1:15" ht="14.65" customHeight="1" x14ac:dyDescent="0.25">
      <c r="A13" s="1"/>
      <c r="B13" s="5"/>
      <c r="C13" s="131">
        <v>2022</v>
      </c>
      <c r="D13" s="131"/>
      <c r="E13" s="14">
        <v>100</v>
      </c>
      <c r="F13" s="14"/>
      <c r="G13" s="14"/>
      <c r="H13" s="2"/>
      <c r="I13" s="2"/>
      <c r="J13" s="2"/>
      <c r="K13" s="2"/>
      <c r="L13" s="2"/>
      <c r="M13" s="3"/>
    </row>
    <row r="14" spans="1:15" ht="14.65" customHeight="1" x14ac:dyDescent="0.25">
      <c r="A14" s="1"/>
      <c r="B14" s="5"/>
      <c r="C14" s="131">
        <v>2023</v>
      </c>
      <c r="D14" s="131"/>
      <c r="E14" s="14">
        <v>105</v>
      </c>
      <c r="F14" s="14">
        <v>90</v>
      </c>
      <c r="G14" s="14"/>
      <c r="H14" s="2"/>
      <c r="I14" s="2"/>
      <c r="J14" s="2"/>
      <c r="K14" s="2"/>
      <c r="L14" s="2"/>
      <c r="M14" s="3"/>
    </row>
    <row r="15" spans="1:15" ht="14.65" customHeight="1" x14ac:dyDescent="0.25">
      <c r="A15" s="1"/>
      <c r="B15" s="5"/>
      <c r="C15" s="2"/>
      <c r="D15" s="2"/>
      <c r="E15" s="2"/>
      <c r="F15" s="2"/>
      <c r="G15" s="2"/>
      <c r="H15" s="2"/>
      <c r="I15" s="2"/>
      <c r="J15" s="2"/>
      <c r="K15" s="2"/>
      <c r="L15" s="2"/>
      <c r="M15" s="3"/>
    </row>
    <row r="16" spans="1:15" ht="14.65" customHeight="1" x14ac:dyDescent="0.25">
      <c r="A16" s="1"/>
      <c r="B16" s="5"/>
      <c r="C16" s="15"/>
      <c r="D16" s="16"/>
      <c r="E16" s="12"/>
      <c r="F16" s="12"/>
      <c r="G16" s="12"/>
      <c r="H16" s="2"/>
      <c r="I16" s="2"/>
      <c r="J16" s="2"/>
      <c r="K16" s="2"/>
      <c r="L16" s="2"/>
      <c r="M16" s="3"/>
    </row>
    <row r="17" spans="1:15" ht="14.65" customHeight="1" x14ac:dyDescent="0.25">
      <c r="A17" s="1"/>
      <c r="B17" s="5"/>
      <c r="C17" s="10"/>
      <c r="D17" s="10"/>
      <c r="E17" s="128" t="s">
        <v>5</v>
      </c>
      <c r="F17" s="129"/>
      <c r="G17" s="130"/>
      <c r="H17" s="2"/>
      <c r="I17" s="2"/>
      <c r="J17" s="2"/>
      <c r="K17" s="2"/>
      <c r="L17" s="2"/>
      <c r="M17" s="3"/>
    </row>
    <row r="18" spans="1:15" ht="14.65" customHeight="1" x14ac:dyDescent="0.25">
      <c r="A18" s="1"/>
      <c r="B18" s="5"/>
      <c r="C18" s="10"/>
      <c r="D18" s="10"/>
      <c r="E18" s="14">
        <v>0.5</v>
      </c>
      <c r="F18" s="14">
        <v>1.5</v>
      </c>
      <c r="G18" s="14">
        <v>2.5</v>
      </c>
      <c r="H18" s="2"/>
      <c r="I18" s="2"/>
      <c r="J18" s="2"/>
      <c r="K18" s="2"/>
      <c r="L18" s="2"/>
      <c r="M18" s="3"/>
    </row>
    <row r="19" spans="1:15" ht="28.5" customHeight="1" x14ac:dyDescent="0.25">
      <c r="A19" s="1"/>
      <c r="B19" s="5"/>
      <c r="C19" s="127" t="s">
        <v>104</v>
      </c>
      <c r="D19" s="127"/>
      <c r="E19" s="17">
        <v>0.01</v>
      </c>
      <c r="F19" s="17">
        <v>1.4999999999999999E-2</v>
      </c>
      <c r="G19" s="17">
        <v>0.02</v>
      </c>
      <c r="H19" s="2"/>
      <c r="I19" s="2"/>
      <c r="J19" s="2"/>
      <c r="K19" s="2"/>
      <c r="L19" s="2"/>
      <c r="M19" s="3"/>
    </row>
    <row r="20" spans="1:15" ht="14.65" customHeight="1" x14ac:dyDescent="0.25">
      <c r="A20" s="1"/>
      <c r="B20" s="5"/>
      <c r="C20" s="7" t="s">
        <v>6</v>
      </c>
      <c r="D20" s="2"/>
      <c r="E20" s="2"/>
      <c r="F20" s="2"/>
      <c r="G20" s="2"/>
      <c r="H20" s="2"/>
      <c r="I20" s="2"/>
      <c r="J20" s="2"/>
      <c r="K20" s="2"/>
      <c r="L20" s="2"/>
      <c r="M20" s="3"/>
    </row>
    <row r="21" spans="1:15" ht="14.65" customHeight="1" x14ac:dyDescent="0.25">
      <c r="A21" s="1"/>
      <c r="B21" s="5"/>
      <c r="C21" s="2"/>
      <c r="D21" s="2"/>
      <c r="E21" s="2"/>
      <c r="F21" s="2"/>
      <c r="G21" s="2"/>
      <c r="H21" s="2"/>
      <c r="I21" s="2"/>
      <c r="J21" s="2"/>
      <c r="K21" s="2"/>
      <c r="L21" s="2"/>
      <c r="M21" s="3"/>
    </row>
    <row r="22" spans="1:15" ht="14.65" customHeight="1" x14ac:dyDescent="0.25">
      <c r="A22" s="18"/>
      <c r="B22" s="2"/>
      <c r="C22" s="2" t="s">
        <v>9</v>
      </c>
      <c r="D22" s="2"/>
      <c r="E22" s="2"/>
      <c r="F22" s="2"/>
      <c r="G22" s="2"/>
      <c r="H22" s="2"/>
      <c r="I22" s="2"/>
      <c r="J22" s="2"/>
      <c r="K22" s="2"/>
      <c r="L22" s="2"/>
      <c r="M22" s="3"/>
    </row>
    <row r="23" spans="1:15" ht="14.65" customHeight="1" thickBot="1" x14ac:dyDescent="0.3">
      <c r="A23" s="19"/>
      <c r="B23" s="20"/>
      <c r="C23" s="21"/>
      <c r="D23" s="22"/>
      <c r="E23" s="22"/>
      <c r="F23" s="22"/>
      <c r="G23" s="22"/>
      <c r="H23" s="22"/>
      <c r="I23" s="22"/>
      <c r="J23" s="22"/>
      <c r="K23" s="22"/>
      <c r="L23" s="22"/>
      <c r="M23" s="23"/>
    </row>
    <row r="24" spans="1:15" ht="14.65" customHeight="1" thickBot="1" x14ac:dyDescent="0.3">
      <c r="A24" s="24" t="s">
        <v>12</v>
      </c>
      <c r="B24" s="25"/>
      <c r="C24" s="26"/>
      <c r="D24" s="27"/>
      <c r="E24" s="27"/>
      <c r="F24" s="27"/>
      <c r="G24" s="27"/>
      <c r="H24" s="27"/>
      <c r="I24" s="27"/>
      <c r="J24" s="27"/>
      <c r="K24" s="27"/>
      <c r="L24" s="27"/>
      <c r="M24" s="28"/>
      <c r="O24" s="8"/>
    </row>
    <row r="25" spans="1:15" ht="14.65" customHeight="1" x14ac:dyDescent="0.25">
      <c r="A25" s="29"/>
      <c r="B25" s="29"/>
      <c r="C25" s="30"/>
      <c r="D25" s="31"/>
      <c r="E25" s="31"/>
      <c r="F25" s="31"/>
      <c r="G25" s="31"/>
      <c r="H25" s="31"/>
      <c r="I25" s="31"/>
      <c r="J25" s="31"/>
      <c r="K25" s="31"/>
      <c r="L25" s="31"/>
      <c r="M25" s="32"/>
    </row>
    <row r="26" spans="1:15" ht="14.65" customHeight="1" x14ac:dyDescent="0.25">
      <c r="A26" s="29"/>
      <c r="B26" s="29"/>
      <c r="C26" s="30" t="s">
        <v>7</v>
      </c>
      <c r="D26" s="33"/>
      <c r="E26" s="33"/>
      <c r="F26" s="33"/>
      <c r="G26" s="31"/>
      <c r="H26" s="31"/>
      <c r="I26" s="31"/>
      <c r="J26" s="31"/>
      <c r="K26" s="31"/>
      <c r="L26" s="31"/>
      <c r="M26" s="32"/>
    </row>
    <row r="27" spans="1:15" ht="14.65" customHeight="1" x14ac:dyDescent="0.25">
      <c r="A27" s="29"/>
      <c r="B27" s="29"/>
      <c r="C27" s="30" t="s">
        <v>13</v>
      </c>
      <c r="D27" s="31">
        <f>SUM(E13:E14)</f>
        <v>205</v>
      </c>
      <c r="E27" s="31">
        <f>SUM(F13:F14)</f>
        <v>90</v>
      </c>
      <c r="F27" s="31">
        <f>SUM(G13:G14)</f>
        <v>0</v>
      </c>
      <c r="G27" s="31" t="s">
        <v>82</v>
      </c>
      <c r="H27" s="31"/>
      <c r="I27" s="31"/>
      <c r="J27" s="31"/>
      <c r="K27" s="31"/>
      <c r="L27" s="31"/>
      <c r="M27" s="32"/>
    </row>
    <row r="28" spans="1:15" ht="14.65" customHeight="1" x14ac:dyDescent="0.25">
      <c r="A28" s="29">
        <v>0.25</v>
      </c>
      <c r="B28" s="29"/>
      <c r="C28" s="30" t="s">
        <v>14</v>
      </c>
      <c r="D28" s="31"/>
      <c r="E28" s="34">
        <f>(E13+E14)*(1+E19)^-0.5 + F14*(1+F19)^-1.5</f>
        <v>291.99493932051945</v>
      </c>
      <c r="F28" s="35" t="s">
        <v>15</v>
      </c>
      <c r="G28" s="31"/>
      <c r="H28" s="36"/>
      <c r="I28" s="31"/>
      <c r="J28" s="31"/>
      <c r="K28" s="113"/>
      <c r="L28" s="31"/>
      <c r="M28" s="32"/>
    </row>
    <row r="29" spans="1:15" ht="14.65" customHeight="1" x14ac:dyDescent="0.25">
      <c r="A29" s="29">
        <v>0.25</v>
      </c>
      <c r="B29" s="29"/>
      <c r="C29" s="30" t="s">
        <v>16</v>
      </c>
      <c r="D29" s="31"/>
      <c r="E29" s="37">
        <f>E28*5%</f>
        <v>14.599746966025974</v>
      </c>
      <c r="F29" s="38" t="s">
        <v>17</v>
      </c>
      <c r="G29" s="31"/>
      <c r="H29" s="31"/>
      <c r="I29" s="31"/>
      <c r="J29" s="31"/>
      <c r="K29" s="31"/>
      <c r="L29" s="31"/>
      <c r="M29" s="32"/>
    </row>
    <row r="30" spans="1:15" ht="14.65" customHeight="1" x14ac:dyDescent="0.25">
      <c r="A30" s="29">
        <v>0.25</v>
      </c>
      <c r="B30" s="29"/>
      <c r="C30" s="4" t="s">
        <v>18</v>
      </c>
      <c r="E30" s="39">
        <f>E28+E29</f>
        <v>306.59468628654542</v>
      </c>
      <c r="F30" s="4" t="s">
        <v>19</v>
      </c>
    </row>
    <row r="31" spans="1:15" ht="14.65" customHeight="1" x14ac:dyDescent="0.25">
      <c r="E31" s="40"/>
    </row>
    <row r="32" spans="1:15" ht="14.65" customHeight="1" x14ac:dyDescent="0.25">
      <c r="F32" s="41"/>
    </row>
    <row r="33" spans="3:6" ht="14.65" customHeight="1" x14ac:dyDescent="0.25"/>
    <row r="34" spans="3:6" ht="14.65" customHeight="1" x14ac:dyDescent="0.25"/>
    <row r="35" spans="3:6" ht="14.65" customHeight="1" x14ac:dyDescent="0.25">
      <c r="F35" s="42"/>
    </row>
    <row r="36" spans="3:6" ht="14.65" customHeight="1" x14ac:dyDescent="0.25">
      <c r="F36" s="43"/>
    </row>
    <row r="37" spans="3:6" ht="14.65" customHeight="1" x14ac:dyDescent="0.25">
      <c r="C37" s="44"/>
      <c r="D37" s="44"/>
      <c r="E37" s="44"/>
      <c r="F37" s="45"/>
    </row>
    <row r="38" spans="3:6" ht="14.65" customHeight="1" x14ac:dyDescent="0.25">
      <c r="C38" s="44"/>
      <c r="D38" s="44"/>
      <c r="E38" s="44"/>
      <c r="F38" s="40"/>
    </row>
    <row r="39" spans="3:6" ht="14.65" customHeight="1" x14ac:dyDescent="0.25"/>
    <row r="40" spans="3:6" ht="14.65" customHeight="1" x14ac:dyDescent="0.25"/>
    <row r="41" spans="3:6" ht="14.65" customHeight="1" x14ac:dyDescent="0.25"/>
    <row r="42" spans="3:6" ht="14.65" customHeight="1" x14ac:dyDescent="0.25"/>
    <row r="43" spans="3:6" ht="14.65" customHeight="1" x14ac:dyDescent="0.25"/>
    <row r="44" spans="3:6" ht="14.65" customHeight="1" x14ac:dyDescent="0.25"/>
    <row r="45" spans="3:6" ht="14.65" customHeight="1" x14ac:dyDescent="0.25"/>
    <row r="46" spans="3:6" ht="14.65" customHeight="1" x14ac:dyDescent="0.25"/>
    <row r="47" spans="3:6" ht="14.65" customHeight="1" x14ac:dyDescent="0.25"/>
    <row r="48" spans="3:6" ht="14.65" customHeight="1" x14ac:dyDescent="0.25"/>
    <row r="49" ht="14.65" customHeight="1" x14ac:dyDescent="0.25"/>
    <row r="50" ht="14.65" customHeight="1" x14ac:dyDescent="0.25"/>
    <row r="51" ht="14.65" customHeight="1" x14ac:dyDescent="0.25"/>
    <row r="52" ht="14.65" customHeight="1" x14ac:dyDescent="0.25"/>
    <row r="53" ht="14.65" customHeight="1" x14ac:dyDescent="0.25"/>
    <row r="54" ht="14.65" customHeight="1" x14ac:dyDescent="0.25"/>
    <row r="55" ht="14.65" customHeight="1" x14ac:dyDescent="0.25"/>
    <row r="56" ht="14.65" customHeight="1" x14ac:dyDescent="0.25"/>
    <row r="57" ht="14.65" customHeight="1" x14ac:dyDescent="0.25"/>
    <row r="58" ht="14.65" customHeight="1" x14ac:dyDescent="0.25"/>
    <row r="59" ht="14.65" customHeight="1" x14ac:dyDescent="0.25"/>
    <row r="60" ht="14.65" customHeight="1" x14ac:dyDescent="0.25"/>
    <row r="61" ht="14.65" customHeight="1" x14ac:dyDescent="0.25"/>
    <row r="62" ht="14.65" customHeight="1" x14ac:dyDescent="0.25"/>
    <row r="63" ht="14.65" customHeight="1" x14ac:dyDescent="0.25"/>
    <row r="64" ht="14.65" customHeight="1" x14ac:dyDescent="0.25"/>
    <row r="65" ht="14.65" customHeight="1" x14ac:dyDescent="0.25"/>
    <row r="66" ht="14.65" customHeight="1" x14ac:dyDescent="0.25"/>
    <row r="67" ht="14.65" customHeight="1" x14ac:dyDescent="0.25"/>
    <row r="68" ht="14.65" customHeight="1" x14ac:dyDescent="0.25"/>
    <row r="69" ht="14.65" customHeight="1" x14ac:dyDescent="0.25"/>
    <row r="70" ht="14.65" customHeight="1" x14ac:dyDescent="0.25"/>
    <row r="71" ht="14.65" customHeight="1" x14ac:dyDescent="0.25"/>
    <row r="72" ht="14.65" customHeight="1" x14ac:dyDescent="0.25"/>
    <row r="73" ht="14.65" customHeight="1" x14ac:dyDescent="0.25"/>
    <row r="74" ht="14.65" customHeight="1" x14ac:dyDescent="0.25"/>
    <row r="75" ht="14.65" customHeight="1" x14ac:dyDescent="0.25"/>
    <row r="76" ht="14.65" customHeight="1" x14ac:dyDescent="0.25"/>
    <row r="77" ht="14.65" customHeight="1" x14ac:dyDescent="0.25"/>
    <row r="78" ht="14.65" customHeight="1" x14ac:dyDescent="0.25"/>
    <row r="79" ht="14.65" customHeight="1" x14ac:dyDescent="0.25"/>
    <row r="80" ht="14.65" customHeight="1" x14ac:dyDescent="0.25"/>
    <row r="81" ht="14.65" customHeight="1" x14ac:dyDescent="0.25"/>
    <row r="82" ht="14.65" customHeight="1" x14ac:dyDescent="0.25"/>
    <row r="83" ht="14.65" customHeight="1" x14ac:dyDescent="0.25"/>
    <row r="84" ht="14.65" customHeight="1" x14ac:dyDescent="0.25"/>
    <row r="85" ht="14.65" customHeight="1" x14ac:dyDescent="0.25"/>
    <row r="86" ht="14.65" customHeight="1" x14ac:dyDescent="0.25"/>
    <row r="87" ht="14.65" customHeight="1" x14ac:dyDescent="0.25"/>
    <row r="88" ht="14.65" customHeight="1" x14ac:dyDescent="0.25"/>
    <row r="89" ht="14.65" customHeight="1" x14ac:dyDescent="0.25"/>
    <row r="90" ht="14.65" customHeight="1" x14ac:dyDescent="0.25"/>
    <row r="91" ht="14.65" customHeight="1" x14ac:dyDescent="0.25"/>
    <row r="92" ht="14.65" customHeight="1" x14ac:dyDescent="0.25"/>
    <row r="93" ht="14.65" customHeight="1" x14ac:dyDescent="0.25"/>
    <row r="94" ht="14.65" customHeight="1" x14ac:dyDescent="0.25"/>
    <row r="95" ht="14.65" customHeight="1" x14ac:dyDescent="0.25"/>
    <row r="96" ht="14.65" customHeight="1" x14ac:dyDescent="0.25"/>
    <row r="97" ht="14.65" customHeight="1" x14ac:dyDescent="0.25"/>
    <row r="98" ht="14.65" customHeight="1" x14ac:dyDescent="0.25"/>
    <row r="99" ht="14.65" customHeight="1" x14ac:dyDescent="0.25"/>
    <row r="100" ht="14.65" customHeight="1" x14ac:dyDescent="0.25"/>
    <row r="101" ht="14.65" customHeight="1" x14ac:dyDescent="0.25"/>
    <row r="102" ht="14.65" customHeight="1" x14ac:dyDescent="0.25"/>
    <row r="103" ht="14.65" customHeight="1" x14ac:dyDescent="0.25"/>
    <row r="104" ht="14.65" customHeight="1" x14ac:dyDescent="0.25"/>
    <row r="105" ht="14.65" customHeight="1" x14ac:dyDescent="0.25"/>
    <row r="106" ht="14.65" customHeight="1" x14ac:dyDescent="0.25"/>
    <row r="107" ht="14.65" customHeight="1" x14ac:dyDescent="0.25"/>
    <row r="108" ht="14.65" customHeight="1" x14ac:dyDescent="0.25"/>
    <row r="109" ht="14.65" customHeight="1" x14ac:dyDescent="0.25"/>
    <row r="110" ht="14.65" customHeight="1" x14ac:dyDescent="0.25"/>
    <row r="111" ht="14.65" customHeight="1" x14ac:dyDescent="0.25"/>
    <row r="112" ht="14.65" customHeight="1" x14ac:dyDescent="0.25"/>
    <row r="113" ht="14.65" customHeight="1" x14ac:dyDescent="0.25"/>
    <row r="114" ht="14.65" customHeight="1" x14ac:dyDescent="0.25"/>
    <row r="115" ht="14.65" customHeight="1" x14ac:dyDescent="0.25"/>
    <row r="116" ht="14.65" customHeight="1" x14ac:dyDescent="0.25"/>
    <row r="117" ht="14.65" customHeight="1" x14ac:dyDescent="0.25"/>
    <row r="118" ht="14.65" customHeight="1" x14ac:dyDescent="0.25"/>
    <row r="119" ht="14.65" customHeight="1" x14ac:dyDescent="0.25"/>
    <row r="120" ht="14.65" customHeight="1" x14ac:dyDescent="0.25"/>
    <row r="121" ht="14.65" customHeight="1" x14ac:dyDescent="0.25"/>
    <row r="122" ht="14.65" customHeight="1" x14ac:dyDescent="0.25"/>
    <row r="123" ht="14.65" customHeight="1" x14ac:dyDescent="0.25"/>
    <row r="124" ht="14.65" customHeight="1" x14ac:dyDescent="0.25"/>
    <row r="125" ht="14.65" customHeight="1" x14ac:dyDescent="0.25"/>
    <row r="126" ht="14.65" customHeight="1" x14ac:dyDescent="0.25"/>
    <row r="127" ht="14.65" customHeight="1" x14ac:dyDescent="0.25"/>
    <row r="128" ht="14.65" customHeight="1" x14ac:dyDescent="0.25"/>
    <row r="129" ht="14.65" customHeight="1" x14ac:dyDescent="0.25"/>
    <row r="130" ht="14.65" customHeight="1" x14ac:dyDescent="0.25"/>
    <row r="131" ht="14.65" customHeight="1" x14ac:dyDescent="0.25"/>
    <row r="132" ht="14.65" customHeight="1" x14ac:dyDescent="0.25"/>
    <row r="133" ht="14.65" customHeight="1" x14ac:dyDescent="0.25"/>
    <row r="134" ht="14.65" customHeight="1" x14ac:dyDescent="0.25"/>
    <row r="135" ht="14.65" customHeight="1" x14ac:dyDescent="0.25"/>
    <row r="136" ht="14.65" customHeight="1" x14ac:dyDescent="0.25"/>
    <row r="137" ht="14.65" customHeight="1" x14ac:dyDescent="0.25"/>
    <row r="138" ht="14.65" customHeight="1" x14ac:dyDescent="0.25"/>
    <row r="139" ht="14.65" customHeight="1" x14ac:dyDescent="0.25"/>
    <row r="140" ht="14.65" customHeight="1" x14ac:dyDescent="0.25"/>
    <row r="141" ht="14.65" customHeight="1" x14ac:dyDescent="0.25"/>
    <row r="142" ht="14.65" customHeight="1" x14ac:dyDescent="0.25"/>
    <row r="143" ht="14.65" customHeight="1" x14ac:dyDescent="0.25"/>
    <row r="144" ht="14.65" customHeight="1" x14ac:dyDescent="0.25"/>
    <row r="145" ht="14.65" customHeight="1" x14ac:dyDescent="0.25"/>
    <row r="146" ht="14.65" customHeight="1" x14ac:dyDescent="0.25"/>
    <row r="147" ht="14.65" customHeight="1" x14ac:dyDescent="0.25"/>
    <row r="148" ht="14.65" customHeight="1" x14ac:dyDescent="0.25"/>
    <row r="149" ht="14.65" customHeight="1" x14ac:dyDescent="0.25"/>
    <row r="150" ht="14.65" customHeight="1" x14ac:dyDescent="0.25"/>
    <row r="151" ht="14.65" customHeight="1" x14ac:dyDescent="0.25"/>
    <row r="152" ht="14.65" customHeight="1" x14ac:dyDescent="0.25"/>
    <row r="153" ht="14.65" customHeight="1" x14ac:dyDescent="0.25"/>
    <row r="154" ht="14.65" customHeight="1" x14ac:dyDescent="0.25"/>
    <row r="155" ht="14.65" customHeight="1" x14ac:dyDescent="0.25"/>
    <row r="156" ht="14.65" customHeight="1" x14ac:dyDescent="0.25"/>
    <row r="157" ht="14.65" customHeight="1" x14ac:dyDescent="0.25"/>
    <row r="158" ht="14.65" customHeight="1" x14ac:dyDescent="0.25"/>
    <row r="159" ht="14.65" customHeight="1" x14ac:dyDescent="0.25"/>
    <row r="160" ht="14.65" customHeight="1" x14ac:dyDescent="0.25"/>
    <row r="161" ht="14.65" customHeight="1" x14ac:dyDescent="0.25"/>
    <row r="162" ht="14.65" customHeight="1" x14ac:dyDescent="0.25"/>
    <row r="163" ht="14.65" customHeight="1" x14ac:dyDescent="0.25"/>
    <row r="164" ht="14.65" customHeight="1" x14ac:dyDescent="0.25"/>
    <row r="165" ht="14.65" customHeight="1" x14ac:dyDescent="0.25"/>
    <row r="166" ht="14.65" customHeight="1" x14ac:dyDescent="0.25"/>
    <row r="167" ht="14.65" customHeight="1" x14ac:dyDescent="0.25"/>
    <row r="168" ht="14.65" customHeight="1" x14ac:dyDescent="0.25"/>
    <row r="169" ht="14.65" customHeight="1" x14ac:dyDescent="0.25"/>
    <row r="170" ht="14.65" customHeight="1" x14ac:dyDescent="0.25"/>
    <row r="171" ht="14.65" customHeight="1" x14ac:dyDescent="0.25"/>
    <row r="172" ht="14.65" customHeight="1" x14ac:dyDescent="0.25"/>
    <row r="173" ht="14.65" customHeight="1" x14ac:dyDescent="0.25"/>
    <row r="174" ht="14.65" customHeight="1" x14ac:dyDescent="0.25"/>
    <row r="175" ht="14.65" customHeight="1" x14ac:dyDescent="0.25"/>
    <row r="176" ht="14.65" customHeight="1" x14ac:dyDescent="0.25"/>
    <row r="177" ht="14.65" customHeight="1" x14ac:dyDescent="0.25"/>
    <row r="178" ht="14.65" customHeight="1" x14ac:dyDescent="0.25"/>
    <row r="179" ht="14.65" customHeight="1" x14ac:dyDescent="0.25"/>
    <row r="180" ht="14.65" customHeight="1" x14ac:dyDescent="0.25"/>
    <row r="181" ht="14.65" customHeight="1" x14ac:dyDescent="0.25"/>
    <row r="182" ht="14.65" customHeight="1" x14ac:dyDescent="0.25"/>
    <row r="183" ht="14.65" customHeight="1" x14ac:dyDescent="0.25"/>
    <row r="184" ht="14.65" customHeight="1" x14ac:dyDescent="0.25"/>
    <row r="185" ht="14.65" customHeight="1" x14ac:dyDescent="0.25"/>
    <row r="186" ht="14.65" customHeight="1" x14ac:dyDescent="0.25"/>
    <row r="187" ht="14.65" customHeight="1" x14ac:dyDescent="0.25"/>
    <row r="188" ht="14.65" customHeight="1" x14ac:dyDescent="0.25"/>
    <row r="189" ht="14.65" customHeight="1" x14ac:dyDescent="0.25"/>
    <row r="190" ht="14.65" customHeight="1" x14ac:dyDescent="0.25"/>
    <row r="191" ht="14.65" customHeight="1" x14ac:dyDescent="0.25"/>
    <row r="192" ht="14.65" customHeight="1" x14ac:dyDescent="0.25"/>
    <row r="193" ht="14.65" customHeight="1" x14ac:dyDescent="0.25"/>
    <row r="194" ht="14.65" customHeight="1" x14ac:dyDescent="0.25"/>
    <row r="195" ht="14.65" customHeight="1" x14ac:dyDescent="0.25"/>
    <row r="196" ht="14.65" customHeight="1" x14ac:dyDescent="0.25"/>
    <row r="197" ht="14.65" customHeight="1" x14ac:dyDescent="0.25"/>
    <row r="198" ht="14.65" customHeight="1" x14ac:dyDescent="0.25"/>
    <row r="199" ht="14.65" customHeight="1" x14ac:dyDescent="0.25"/>
    <row r="200" ht="14.65" customHeight="1" x14ac:dyDescent="0.25"/>
    <row r="201" ht="14.65" customHeight="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sheetData>
  <mergeCells count="6">
    <mergeCell ref="C19:D19"/>
    <mergeCell ref="E11:G11"/>
    <mergeCell ref="C12:D12"/>
    <mergeCell ref="C13:D13"/>
    <mergeCell ref="C14:D14"/>
    <mergeCell ref="E17:G1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28AB7-9324-459C-BEAC-C158220C228E}">
  <dimension ref="A1:R271"/>
  <sheetViews>
    <sheetView zoomScaleNormal="100" workbookViewId="0"/>
  </sheetViews>
  <sheetFormatPr defaultColWidth="0" defaultRowHeight="15" zeroHeight="1" x14ac:dyDescent="0.25"/>
  <cols>
    <col min="1" max="1" width="6.42578125" style="4" bestFit="1" customWidth="1"/>
    <col min="2" max="2" width="10.5703125" style="4" customWidth="1"/>
    <col min="3" max="3" width="13.85546875" style="4" customWidth="1"/>
    <col min="4" max="4" width="17" style="4" customWidth="1"/>
    <col min="5" max="5" width="15.7109375" style="4" customWidth="1"/>
    <col min="6" max="12" width="11.42578125" style="4" customWidth="1"/>
    <col min="13" max="13" width="12.5703125" style="4" customWidth="1"/>
    <col min="14" max="57" width="11.42578125" style="4" customWidth="1"/>
    <col min="58" max="16384" width="0" style="4" hidden="1"/>
  </cols>
  <sheetData>
    <row r="1" spans="1:18" ht="14.65" customHeight="1" x14ac:dyDescent="0.25">
      <c r="A1" s="116"/>
      <c r="B1" s="2" t="s">
        <v>84</v>
      </c>
      <c r="C1" s="2"/>
      <c r="D1" s="2"/>
      <c r="E1" s="2"/>
      <c r="F1" s="2"/>
      <c r="G1" s="2"/>
      <c r="H1" s="2"/>
      <c r="I1" s="2"/>
      <c r="J1" s="2"/>
      <c r="K1" s="2"/>
      <c r="L1" s="2"/>
      <c r="M1" s="3"/>
      <c r="N1" s="117"/>
      <c r="O1" s="117"/>
      <c r="P1" s="117"/>
      <c r="Q1" s="117"/>
      <c r="R1" s="117"/>
    </row>
    <row r="2" spans="1:18" ht="14.65" customHeight="1" x14ac:dyDescent="0.25">
      <c r="A2" s="116"/>
      <c r="B2" s="118"/>
      <c r="C2" s="2"/>
      <c r="D2" s="2"/>
      <c r="E2" s="2"/>
      <c r="F2" s="2"/>
      <c r="G2" s="2"/>
      <c r="H2" s="2"/>
      <c r="I2" s="2"/>
      <c r="J2" s="2"/>
      <c r="K2" s="2"/>
      <c r="L2" s="2"/>
      <c r="M2" s="3"/>
      <c r="N2" s="117"/>
      <c r="O2" s="117"/>
      <c r="P2" s="117"/>
      <c r="Q2" s="117"/>
      <c r="R2" s="117"/>
    </row>
    <row r="3" spans="1:18" ht="14.65" customHeight="1" x14ac:dyDescent="0.25">
      <c r="A3" s="116"/>
      <c r="B3" s="118"/>
      <c r="C3" s="9" t="s">
        <v>20</v>
      </c>
      <c r="D3" s="7"/>
      <c r="E3" s="7"/>
      <c r="F3" s="7"/>
      <c r="G3" s="7"/>
      <c r="H3" s="7"/>
      <c r="I3" s="7"/>
      <c r="J3" s="7"/>
      <c r="K3" s="7"/>
      <c r="L3" s="7"/>
      <c r="M3" s="3"/>
      <c r="N3" s="117"/>
      <c r="O3" s="117"/>
      <c r="P3" s="117"/>
      <c r="Q3" s="117"/>
      <c r="R3" s="117"/>
    </row>
    <row r="4" spans="1:18" ht="14.65" customHeight="1" x14ac:dyDescent="0.25">
      <c r="A4" s="116"/>
      <c r="B4" s="118"/>
      <c r="C4" s="7" t="s">
        <v>120</v>
      </c>
      <c r="D4" s="7"/>
      <c r="E4" s="7"/>
      <c r="F4" s="7"/>
      <c r="G4" s="7"/>
      <c r="H4" s="7"/>
      <c r="I4" s="7"/>
      <c r="J4" s="7"/>
      <c r="K4" s="7"/>
      <c r="L4" s="7"/>
      <c r="M4" s="3"/>
      <c r="N4" s="117"/>
      <c r="O4" s="117"/>
      <c r="P4" s="117"/>
      <c r="Q4" s="117"/>
      <c r="R4" s="117"/>
    </row>
    <row r="5" spans="1:18" ht="14.65" customHeight="1" x14ac:dyDescent="0.25">
      <c r="A5" s="116"/>
      <c r="B5" s="118"/>
      <c r="C5" s="7"/>
      <c r="D5" s="7"/>
      <c r="E5" s="7"/>
      <c r="F5" s="7"/>
      <c r="G5" s="7"/>
      <c r="H5" s="7"/>
      <c r="I5" s="7"/>
      <c r="J5" s="7"/>
      <c r="K5" s="7"/>
      <c r="L5" s="7"/>
      <c r="M5" s="3"/>
      <c r="N5" s="117"/>
      <c r="O5" s="117"/>
      <c r="P5" s="117"/>
      <c r="Q5" s="117"/>
      <c r="R5" s="117"/>
    </row>
    <row r="6" spans="1:18" ht="14.65" customHeight="1" x14ac:dyDescent="0.25">
      <c r="A6" s="119" t="s">
        <v>7</v>
      </c>
      <c r="B6" s="2" t="s">
        <v>83</v>
      </c>
      <c r="C6" s="2" t="s">
        <v>21</v>
      </c>
      <c r="D6" s="2"/>
      <c r="E6" s="2"/>
      <c r="F6" s="2"/>
      <c r="G6" s="2"/>
      <c r="H6" s="2"/>
      <c r="I6" s="2"/>
      <c r="J6" s="2"/>
      <c r="K6" s="2"/>
      <c r="L6" s="2"/>
      <c r="M6" s="3"/>
      <c r="N6" s="117"/>
      <c r="O6" s="117"/>
      <c r="P6" s="117"/>
      <c r="Q6" s="117"/>
      <c r="R6" s="117"/>
    </row>
    <row r="7" spans="1:18" ht="14.65" customHeight="1" x14ac:dyDescent="0.25">
      <c r="A7" s="119"/>
      <c r="B7" s="120"/>
      <c r="C7" s="2"/>
      <c r="D7" s="2"/>
      <c r="E7" s="2"/>
      <c r="F7" s="2"/>
      <c r="G7" s="2"/>
      <c r="H7" s="2"/>
      <c r="I7" s="2"/>
      <c r="J7" s="2"/>
      <c r="K7" s="2"/>
      <c r="L7" s="2"/>
      <c r="M7" s="3"/>
      <c r="N7" s="117"/>
      <c r="O7" s="117"/>
      <c r="P7" s="117"/>
      <c r="Q7" s="117"/>
      <c r="R7" s="117"/>
    </row>
    <row r="8" spans="1:18" ht="14.65" customHeight="1" x14ac:dyDescent="0.25">
      <c r="A8" s="119" t="s">
        <v>10</v>
      </c>
      <c r="B8" s="2" t="s">
        <v>11</v>
      </c>
      <c r="C8" s="2" t="s">
        <v>22</v>
      </c>
      <c r="D8" s="2"/>
      <c r="E8" s="2"/>
      <c r="F8" s="2"/>
      <c r="G8" s="2"/>
      <c r="H8" s="2"/>
      <c r="I8" s="2"/>
      <c r="J8" s="2"/>
      <c r="K8" s="2"/>
      <c r="L8" s="2"/>
      <c r="M8" s="3"/>
      <c r="N8" s="117"/>
      <c r="O8" s="117"/>
      <c r="P8" s="117"/>
      <c r="Q8" s="117"/>
      <c r="R8" s="117"/>
    </row>
    <row r="9" spans="1:18" ht="14.65" customHeight="1" x14ac:dyDescent="0.25">
      <c r="A9" s="119"/>
      <c r="B9" s="2"/>
      <c r="C9" s="2" t="s">
        <v>23</v>
      </c>
      <c r="D9" s="2"/>
      <c r="E9" s="2"/>
      <c r="F9" s="2"/>
      <c r="G9" s="2"/>
      <c r="H9" s="2"/>
      <c r="I9" s="2"/>
      <c r="J9" s="2"/>
      <c r="K9" s="2"/>
      <c r="L9" s="2"/>
      <c r="M9" s="3"/>
      <c r="N9" s="117"/>
      <c r="O9" s="117"/>
      <c r="P9" s="117"/>
      <c r="Q9" s="117"/>
      <c r="R9" s="117"/>
    </row>
    <row r="10" spans="1:18" ht="14.65" customHeight="1" thickBot="1" x14ac:dyDescent="0.3">
      <c r="A10" s="119"/>
      <c r="B10" s="2"/>
      <c r="C10" s="2"/>
      <c r="D10" s="2"/>
      <c r="E10" s="2"/>
      <c r="F10" s="2"/>
      <c r="G10" s="2"/>
      <c r="H10" s="2"/>
      <c r="I10" s="2"/>
      <c r="J10" s="2"/>
      <c r="K10" s="2"/>
      <c r="L10" s="2"/>
      <c r="M10" s="3"/>
      <c r="N10" s="117"/>
      <c r="O10" s="117"/>
      <c r="P10" s="117"/>
      <c r="Q10" s="117"/>
      <c r="R10" s="117"/>
    </row>
    <row r="11" spans="1:18" ht="14.65" customHeight="1" thickBot="1" x14ac:dyDescent="0.3">
      <c r="A11" s="121" t="s">
        <v>12</v>
      </c>
      <c r="B11" s="122"/>
      <c r="C11" s="99"/>
      <c r="D11" s="100"/>
      <c r="E11" s="100"/>
      <c r="F11" s="100"/>
      <c r="G11" s="100"/>
      <c r="H11" s="100"/>
      <c r="I11" s="100"/>
      <c r="J11" s="100"/>
      <c r="K11" s="100"/>
      <c r="L11" s="100"/>
      <c r="M11" s="101"/>
      <c r="N11" s="117"/>
      <c r="O11" s="117"/>
      <c r="P11" s="117"/>
      <c r="Q11" s="117"/>
      <c r="R11" s="117"/>
    </row>
    <row r="12" spans="1:18" ht="14.65" customHeight="1" x14ac:dyDescent="0.25">
      <c r="A12" s="29"/>
      <c r="B12" s="29"/>
      <c r="C12" s="30"/>
      <c r="D12" s="31"/>
      <c r="E12" s="31"/>
      <c r="F12" s="31"/>
      <c r="G12" s="31"/>
      <c r="H12" s="31"/>
      <c r="I12" s="31"/>
      <c r="J12" s="31"/>
      <c r="K12" s="31"/>
      <c r="L12" s="31"/>
      <c r="M12" s="31"/>
      <c r="N12" s="117"/>
      <c r="O12" s="117"/>
      <c r="P12" s="117"/>
      <c r="Q12" s="117"/>
      <c r="R12" s="117"/>
    </row>
    <row r="13" spans="1:18" ht="14.65" customHeight="1" x14ac:dyDescent="0.25">
      <c r="A13" s="29"/>
      <c r="B13" s="117" t="s">
        <v>24</v>
      </c>
      <c r="C13" s="117"/>
      <c r="D13" s="117"/>
      <c r="E13" s="117"/>
      <c r="F13" s="117"/>
      <c r="G13" s="117"/>
      <c r="H13" s="117"/>
      <c r="I13" s="117"/>
      <c r="J13" s="117"/>
      <c r="K13" s="117"/>
      <c r="L13" s="117"/>
      <c r="M13" s="31"/>
      <c r="N13" s="117"/>
      <c r="O13" s="117"/>
      <c r="P13" s="117"/>
      <c r="Q13" s="117"/>
      <c r="R13" s="117"/>
    </row>
    <row r="14" spans="1:18" ht="14.65" customHeight="1" x14ac:dyDescent="0.25">
      <c r="A14" s="29"/>
      <c r="B14" s="117" t="s">
        <v>121</v>
      </c>
      <c r="C14" s="117"/>
      <c r="D14" s="117"/>
      <c r="E14" s="117"/>
      <c r="F14" s="117"/>
      <c r="G14" s="117"/>
      <c r="H14" s="117"/>
      <c r="I14" s="117"/>
      <c r="J14" s="117"/>
      <c r="K14" s="117"/>
      <c r="L14" s="117"/>
      <c r="M14" s="31"/>
      <c r="N14" s="117"/>
      <c r="O14" s="117"/>
      <c r="P14" s="117"/>
      <c r="Q14" s="117"/>
      <c r="R14" s="117"/>
    </row>
    <row r="15" spans="1:18" ht="14.65" customHeight="1" x14ac:dyDescent="0.25">
      <c r="A15" s="29"/>
      <c r="B15" s="117" t="s">
        <v>25</v>
      </c>
      <c r="C15" s="117"/>
      <c r="D15" s="117"/>
      <c r="E15" s="117"/>
      <c r="F15" s="117"/>
      <c r="G15" s="117"/>
      <c r="H15" s="117"/>
      <c r="I15" s="117"/>
      <c r="J15" s="117"/>
      <c r="K15" s="117"/>
      <c r="L15" s="117"/>
      <c r="M15" s="31"/>
      <c r="N15" s="117"/>
      <c r="O15" s="117"/>
      <c r="P15" s="117"/>
      <c r="Q15" s="117"/>
      <c r="R15" s="117"/>
    </row>
    <row r="16" spans="1:18" ht="14.65" customHeight="1" x14ac:dyDescent="0.25">
      <c r="A16" s="29"/>
      <c r="B16" s="117"/>
      <c r="C16" s="117"/>
      <c r="D16" s="117"/>
      <c r="E16" s="117"/>
      <c r="F16" s="117"/>
      <c r="G16" s="117"/>
      <c r="H16" s="117"/>
      <c r="I16" s="117"/>
      <c r="J16" s="117"/>
      <c r="K16" s="117"/>
      <c r="L16" s="117"/>
      <c r="M16" s="31"/>
      <c r="N16" s="117"/>
      <c r="O16" s="117"/>
      <c r="P16" s="117"/>
      <c r="Q16" s="117"/>
      <c r="R16" s="117"/>
    </row>
    <row r="17" spans="1:18" ht="14.65" customHeight="1" x14ac:dyDescent="0.25">
      <c r="A17" s="29"/>
      <c r="B17" s="117" t="s">
        <v>26</v>
      </c>
      <c r="C17" s="117"/>
      <c r="D17" s="117"/>
      <c r="E17" s="117"/>
      <c r="F17" s="117"/>
      <c r="G17" s="117"/>
      <c r="H17" s="117"/>
      <c r="I17" s="117"/>
      <c r="J17" s="117"/>
      <c r="K17" s="117"/>
      <c r="L17" s="117"/>
      <c r="M17" s="117"/>
      <c r="N17" s="117"/>
      <c r="O17" s="117"/>
      <c r="P17" s="117"/>
      <c r="Q17" s="117"/>
      <c r="R17" s="117"/>
    </row>
    <row r="18" spans="1:18" ht="14.65" customHeight="1" x14ac:dyDescent="0.25">
      <c r="A18" s="117"/>
      <c r="B18" s="117" t="s">
        <v>27</v>
      </c>
      <c r="C18" s="117"/>
      <c r="D18" s="117"/>
      <c r="E18" s="117"/>
      <c r="F18" s="117"/>
      <c r="G18" s="117"/>
      <c r="H18" s="117"/>
      <c r="I18" s="117"/>
      <c r="J18" s="117"/>
      <c r="K18" s="117"/>
      <c r="L18" s="117"/>
      <c r="M18" s="117"/>
      <c r="N18" s="117"/>
      <c r="O18" s="117"/>
      <c r="P18" s="117"/>
      <c r="Q18" s="117"/>
      <c r="R18" s="117"/>
    </row>
    <row r="19" spans="1:18" ht="14.65" customHeight="1" x14ac:dyDescent="0.25">
      <c r="A19" s="117"/>
      <c r="B19" s="117" t="s">
        <v>28</v>
      </c>
      <c r="C19" s="117"/>
      <c r="D19" s="117"/>
      <c r="E19" s="117"/>
      <c r="F19" s="117"/>
      <c r="G19" s="117"/>
      <c r="H19" s="117"/>
      <c r="I19" s="117"/>
      <c r="J19" s="117"/>
      <c r="K19" s="117"/>
      <c r="L19" s="117"/>
      <c r="M19" s="117"/>
      <c r="N19" s="117"/>
      <c r="O19" s="117"/>
      <c r="P19" s="117"/>
      <c r="Q19" s="117"/>
      <c r="R19" s="117"/>
    </row>
    <row r="20" spans="1:18" ht="14.65" customHeight="1" x14ac:dyDescent="0.25">
      <c r="A20" s="117"/>
      <c r="B20" s="117" t="s">
        <v>85</v>
      </c>
      <c r="C20" s="117"/>
      <c r="D20" s="117"/>
      <c r="E20" s="117"/>
      <c r="F20" s="117"/>
      <c r="G20" s="117"/>
      <c r="H20" s="117"/>
      <c r="I20" s="117"/>
      <c r="J20" s="117"/>
      <c r="K20" s="117"/>
      <c r="L20" s="117"/>
      <c r="M20" s="117"/>
      <c r="N20" s="117"/>
      <c r="O20" s="117"/>
      <c r="P20" s="117"/>
      <c r="Q20" s="117"/>
      <c r="R20" s="117"/>
    </row>
    <row r="21" spans="1:18" ht="14.65" customHeight="1" x14ac:dyDescent="0.25">
      <c r="A21" s="117"/>
      <c r="B21" s="117"/>
      <c r="C21" s="117"/>
      <c r="D21" s="117"/>
      <c r="E21" s="117"/>
      <c r="F21" s="117"/>
      <c r="G21" s="117"/>
      <c r="H21" s="117"/>
      <c r="I21" s="117"/>
      <c r="J21" s="117"/>
      <c r="K21" s="117"/>
      <c r="L21" s="117"/>
      <c r="M21" s="117"/>
      <c r="N21" s="117"/>
      <c r="O21" s="117"/>
      <c r="P21" s="117"/>
      <c r="Q21" s="117"/>
      <c r="R21" s="117"/>
    </row>
    <row r="22" spans="1:18" ht="14.65" customHeight="1" x14ac:dyDescent="0.25">
      <c r="A22" s="117"/>
      <c r="B22" s="117"/>
      <c r="C22" s="117"/>
      <c r="D22" s="117"/>
      <c r="E22" s="117"/>
      <c r="F22" s="117"/>
      <c r="G22" s="117"/>
      <c r="H22" s="117"/>
      <c r="I22" s="117"/>
      <c r="J22" s="117"/>
      <c r="K22" s="117"/>
      <c r="L22" s="117"/>
      <c r="M22" s="117"/>
      <c r="N22" s="117"/>
      <c r="O22" s="117"/>
      <c r="P22" s="117"/>
      <c r="Q22" s="117"/>
      <c r="R22" s="117"/>
    </row>
    <row r="23" spans="1:18" ht="14.65" customHeight="1" x14ac:dyDescent="0.25">
      <c r="A23" s="117"/>
      <c r="B23" s="117"/>
      <c r="C23" s="117"/>
      <c r="D23" s="117"/>
      <c r="E23" s="117"/>
      <c r="F23" s="117"/>
      <c r="G23" s="117"/>
      <c r="H23" s="117"/>
      <c r="I23" s="117"/>
      <c r="J23" s="117"/>
      <c r="K23" s="117"/>
      <c r="L23" s="117"/>
      <c r="M23" s="117"/>
      <c r="N23" s="117"/>
      <c r="O23" s="117"/>
      <c r="P23" s="117"/>
      <c r="Q23" s="117"/>
      <c r="R23" s="117"/>
    </row>
    <row r="24" spans="1:18" ht="14.65" customHeight="1" x14ac:dyDescent="0.25">
      <c r="A24" s="117"/>
      <c r="B24" s="117"/>
      <c r="C24" s="117"/>
      <c r="D24" s="117"/>
      <c r="E24" s="117"/>
      <c r="F24" s="123"/>
      <c r="G24" s="117"/>
      <c r="H24" s="117"/>
      <c r="I24" s="117"/>
      <c r="J24" s="117"/>
      <c r="K24" s="117"/>
      <c r="L24" s="117"/>
      <c r="M24" s="117"/>
      <c r="N24" s="117"/>
      <c r="O24" s="117"/>
      <c r="P24" s="117"/>
      <c r="Q24" s="117"/>
      <c r="R24" s="117"/>
    </row>
    <row r="25" spans="1:18" ht="14.65" customHeight="1" x14ac:dyDescent="0.25">
      <c r="A25" s="117"/>
      <c r="B25" s="117"/>
      <c r="C25" s="117"/>
      <c r="D25" s="117"/>
      <c r="E25" s="117"/>
      <c r="F25" s="124"/>
      <c r="G25" s="117"/>
      <c r="H25" s="117"/>
      <c r="I25" s="117"/>
      <c r="J25" s="117"/>
      <c r="K25" s="117"/>
      <c r="L25" s="117"/>
      <c r="M25" s="117"/>
      <c r="N25" s="117"/>
      <c r="O25" s="117"/>
      <c r="P25" s="117"/>
      <c r="Q25" s="117"/>
      <c r="R25" s="117"/>
    </row>
    <row r="26" spans="1:18" ht="14.65" customHeight="1" x14ac:dyDescent="0.25">
      <c r="A26" s="117"/>
      <c r="B26" s="117"/>
      <c r="C26" s="125"/>
      <c r="D26" s="125"/>
      <c r="E26" s="125"/>
      <c r="F26" s="126"/>
      <c r="G26" s="117"/>
      <c r="H26" s="117"/>
      <c r="I26" s="117"/>
      <c r="J26" s="117"/>
      <c r="K26" s="117"/>
      <c r="L26" s="117"/>
      <c r="M26" s="117"/>
      <c r="N26" s="117"/>
      <c r="O26" s="117"/>
      <c r="P26" s="117"/>
      <c r="Q26" s="117"/>
      <c r="R26" s="117"/>
    </row>
    <row r="27" spans="1:18" ht="14.65" customHeight="1" x14ac:dyDescent="0.25">
      <c r="C27" s="44"/>
      <c r="D27" s="44"/>
      <c r="E27" s="44"/>
      <c r="F27" s="40"/>
    </row>
    <row r="28" spans="1:18" ht="14.65" customHeight="1" x14ac:dyDescent="0.25"/>
    <row r="29" spans="1:18" ht="14.65" customHeight="1" x14ac:dyDescent="0.25"/>
    <row r="30" spans="1:18" ht="14.65" customHeight="1" x14ac:dyDescent="0.25"/>
    <row r="31" spans="1:18" ht="14.65" customHeight="1" x14ac:dyDescent="0.25"/>
    <row r="32" spans="1:18" ht="14.65" customHeight="1" x14ac:dyDescent="0.25"/>
    <row r="33" ht="14.65" customHeight="1" x14ac:dyDescent="0.25"/>
    <row r="34" ht="14.65" customHeight="1" x14ac:dyDescent="0.25"/>
    <row r="35" ht="14.65" customHeight="1" x14ac:dyDescent="0.25"/>
    <row r="36" ht="14.65" customHeight="1" x14ac:dyDescent="0.25"/>
    <row r="37" ht="14.65" customHeight="1" x14ac:dyDescent="0.25"/>
    <row r="38" ht="14.65" customHeight="1" x14ac:dyDescent="0.25"/>
    <row r="39" ht="14.65" customHeight="1" x14ac:dyDescent="0.25"/>
    <row r="40" ht="14.65" customHeight="1" x14ac:dyDescent="0.25"/>
    <row r="41" ht="14.65" customHeight="1" x14ac:dyDescent="0.25"/>
    <row r="42" ht="14.65" customHeight="1" x14ac:dyDescent="0.25"/>
    <row r="43" ht="14.65" customHeight="1" x14ac:dyDescent="0.25"/>
    <row r="44" ht="14.65" customHeight="1" x14ac:dyDescent="0.25"/>
    <row r="45" ht="14.65" customHeight="1" x14ac:dyDescent="0.25"/>
    <row r="46" ht="14.65" customHeight="1" x14ac:dyDescent="0.25"/>
    <row r="47" ht="14.65" customHeight="1" x14ac:dyDescent="0.25"/>
    <row r="48" ht="14.65" customHeight="1" x14ac:dyDescent="0.25"/>
    <row r="49" ht="14.65" customHeight="1" x14ac:dyDescent="0.25"/>
    <row r="50" ht="14.65" customHeight="1" x14ac:dyDescent="0.25"/>
    <row r="51" ht="14.65" customHeight="1" x14ac:dyDescent="0.25"/>
    <row r="52" ht="14.65" customHeight="1" x14ac:dyDescent="0.25"/>
    <row r="53" ht="14.65" customHeight="1" x14ac:dyDescent="0.25"/>
    <row r="54" ht="14.65" customHeight="1" x14ac:dyDescent="0.25"/>
    <row r="55" ht="14.65" customHeight="1" x14ac:dyDescent="0.25"/>
    <row r="56" ht="14.65" customHeight="1" x14ac:dyDescent="0.25"/>
    <row r="57" ht="14.65" customHeight="1" x14ac:dyDescent="0.25"/>
    <row r="58" ht="14.65" customHeight="1" x14ac:dyDescent="0.25"/>
    <row r="59" ht="14.65" customHeight="1" x14ac:dyDescent="0.25"/>
    <row r="60" ht="14.65" customHeight="1" x14ac:dyDescent="0.25"/>
    <row r="61" ht="14.65" customHeight="1" x14ac:dyDescent="0.25"/>
    <row r="62" ht="14.65" customHeight="1" x14ac:dyDescent="0.25"/>
    <row r="63" ht="14.65" customHeight="1" x14ac:dyDescent="0.25"/>
    <row r="64" ht="14.65" customHeight="1" x14ac:dyDescent="0.25"/>
    <row r="65" ht="14.65" customHeight="1" x14ac:dyDescent="0.25"/>
    <row r="66" ht="14.65" customHeight="1" x14ac:dyDescent="0.25"/>
    <row r="67" ht="14.65" customHeight="1" x14ac:dyDescent="0.25"/>
    <row r="68" ht="14.65" customHeight="1" x14ac:dyDescent="0.25"/>
    <row r="69" ht="14.65" customHeight="1" x14ac:dyDescent="0.25"/>
    <row r="70" ht="14.65" customHeight="1" x14ac:dyDescent="0.25"/>
    <row r="71" ht="14.65" customHeight="1" x14ac:dyDescent="0.25"/>
    <row r="72" ht="14.65" customHeight="1" x14ac:dyDescent="0.25"/>
    <row r="73" ht="14.65" customHeight="1" x14ac:dyDescent="0.25"/>
    <row r="74" ht="14.65" customHeight="1" x14ac:dyDescent="0.25"/>
    <row r="75" ht="14.65" customHeight="1" x14ac:dyDescent="0.25"/>
    <row r="76" ht="14.65" customHeight="1" x14ac:dyDescent="0.25"/>
    <row r="77" ht="14.65" customHeight="1" x14ac:dyDescent="0.25"/>
    <row r="78" ht="14.65" customHeight="1" x14ac:dyDescent="0.25"/>
    <row r="79" ht="14.65" customHeight="1" x14ac:dyDescent="0.25"/>
    <row r="80" ht="14.65" customHeight="1" x14ac:dyDescent="0.25"/>
    <row r="81" ht="14.65" customHeight="1" x14ac:dyDescent="0.25"/>
    <row r="82" ht="14.65" customHeight="1" x14ac:dyDescent="0.25"/>
    <row r="83" ht="14.65" customHeight="1" x14ac:dyDescent="0.25"/>
    <row r="84" ht="14.65" customHeight="1" x14ac:dyDescent="0.25"/>
    <row r="85" ht="14.65" customHeight="1" x14ac:dyDescent="0.25"/>
    <row r="86" ht="14.65" customHeight="1" x14ac:dyDescent="0.25"/>
    <row r="87" ht="14.65" customHeight="1" x14ac:dyDescent="0.25"/>
    <row r="88" ht="14.65" customHeight="1" x14ac:dyDescent="0.25"/>
    <row r="89" ht="14.65" customHeight="1" x14ac:dyDescent="0.25"/>
    <row r="90" ht="14.65" customHeight="1" x14ac:dyDescent="0.25"/>
    <row r="91" ht="14.65" customHeight="1" x14ac:dyDescent="0.25"/>
    <row r="92" ht="14.65" customHeight="1" x14ac:dyDescent="0.25"/>
    <row r="93" ht="14.65" customHeight="1" x14ac:dyDescent="0.25"/>
    <row r="94" ht="14.65" customHeight="1" x14ac:dyDescent="0.25"/>
    <row r="95" ht="14.65" customHeight="1" x14ac:dyDescent="0.25"/>
    <row r="96" ht="14.65" customHeight="1" x14ac:dyDescent="0.25"/>
    <row r="97" ht="14.65" customHeight="1" x14ac:dyDescent="0.25"/>
    <row r="98" ht="14.65" customHeight="1" x14ac:dyDescent="0.25"/>
    <row r="99" ht="14.65" customHeight="1" x14ac:dyDescent="0.25"/>
    <row r="100" ht="14.65" customHeight="1" x14ac:dyDescent="0.25"/>
    <row r="101" ht="14.65" customHeight="1" x14ac:dyDescent="0.25"/>
    <row r="102" ht="14.65" customHeight="1" x14ac:dyDescent="0.25"/>
    <row r="103" ht="14.65" customHeight="1" x14ac:dyDescent="0.25"/>
    <row r="104" ht="14.65" customHeight="1" x14ac:dyDescent="0.25"/>
    <row r="105" ht="14.65" customHeight="1" x14ac:dyDescent="0.25"/>
    <row r="106" ht="14.65" customHeight="1" x14ac:dyDescent="0.25"/>
    <row r="107" ht="14.65" customHeight="1" x14ac:dyDescent="0.25"/>
    <row r="108" ht="14.65" customHeight="1" x14ac:dyDescent="0.25"/>
    <row r="109" ht="14.65" customHeight="1" x14ac:dyDescent="0.25"/>
    <row r="110" ht="14.65" customHeight="1" x14ac:dyDescent="0.25"/>
    <row r="111" ht="14.65" customHeight="1" x14ac:dyDescent="0.25"/>
    <row r="112" ht="14.65" customHeight="1" x14ac:dyDescent="0.25"/>
    <row r="113" ht="14.65" customHeight="1" x14ac:dyDescent="0.25"/>
    <row r="114" ht="14.65" customHeight="1" x14ac:dyDescent="0.25"/>
    <row r="115" ht="14.65" customHeight="1" x14ac:dyDescent="0.25"/>
    <row r="116" ht="14.65" customHeight="1" x14ac:dyDescent="0.25"/>
    <row r="117" ht="14.65" customHeight="1" x14ac:dyDescent="0.25"/>
    <row r="118" ht="14.65" customHeight="1" x14ac:dyDescent="0.25"/>
    <row r="119" ht="14.65" customHeight="1" x14ac:dyDescent="0.25"/>
    <row r="120" ht="14.65" customHeight="1" x14ac:dyDescent="0.25"/>
    <row r="121" ht="14.65" customHeight="1" x14ac:dyDescent="0.25"/>
    <row r="122" ht="14.65" customHeight="1" x14ac:dyDescent="0.25"/>
    <row r="123" ht="14.65" customHeight="1" x14ac:dyDescent="0.25"/>
    <row r="124" ht="14.65" customHeight="1" x14ac:dyDescent="0.25"/>
    <row r="125" ht="14.65" customHeight="1" x14ac:dyDescent="0.25"/>
    <row r="126" ht="14.65" customHeight="1" x14ac:dyDescent="0.25"/>
    <row r="127" ht="14.65" customHeight="1" x14ac:dyDescent="0.25"/>
    <row r="128" ht="14.65" customHeight="1" x14ac:dyDescent="0.25"/>
    <row r="129" ht="14.65" customHeight="1" x14ac:dyDescent="0.25"/>
    <row r="130" ht="14.65" customHeight="1" x14ac:dyDescent="0.25"/>
    <row r="131" ht="14.65" customHeight="1" x14ac:dyDescent="0.25"/>
    <row r="132" ht="14.65" customHeight="1" x14ac:dyDescent="0.25"/>
    <row r="133" ht="14.65" customHeight="1" x14ac:dyDescent="0.25"/>
    <row r="134" ht="14.65" customHeight="1" x14ac:dyDescent="0.25"/>
    <row r="135" ht="14.65" customHeight="1" x14ac:dyDescent="0.25"/>
    <row r="136" ht="14.65" customHeight="1" x14ac:dyDescent="0.25"/>
    <row r="137" ht="14.65" customHeight="1" x14ac:dyDescent="0.25"/>
    <row r="138" ht="14.65" customHeight="1" x14ac:dyDescent="0.25"/>
    <row r="139" ht="14.65" customHeight="1" x14ac:dyDescent="0.25"/>
    <row r="140" ht="14.65" customHeight="1" x14ac:dyDescent="0.25"/>
    <row r="141" ht="14.65" customHeight="1" x14ac:dyDescent="0.25"/>
    <row r="142" ht="14.65" customHeight="1" x14ac:dyDescent="0.25"/>
    <row r="143" ht="14.65" customHeight="1" x14ac:dyDescent="0.25"/>
    <row r="144" ht="14.65" customHeight="1" x14ac:dyDescent="0.25"/>
    <row r="145" ht="14.65" customHeight="1" x14ac:dyDescent="0.25"/>
    <row r="146" ht="14.65" customHeight="1" x14ac:dyDescent="0.25"/>
    <row r="147" ht="14.65" customHeight="1" x14ac:dyDescent="0.25"/>
    <row r="148" ht="14.65" customHeight="1" x14ac:dyDescent="0.25"/>
    <row r="149" ht="14.65" customHeight="1" x14ac:dyDescent="0.25"/>
    <row r="150" ht="14.65" customHeight="1" x14ac:dyDescent="0.25"/>
    <row r="151" ht="14.65" customHeight="1" x14ac:dyDescent="0.25"/>
    <row r="152" ht="14.65" customHeight="1" x14ac:dyDescent="0.25"/>
    <row r="153" ht="14.65" customHeight="1" x14ac:dyDescent="0.25"/>
    <row r="154" ht="14.65" customHeight="1" x14ac:dyDescent="0.25"/>
    <row r="155" ht="14.65" customHeight="1" x14ac:dyDescent="0.25"/>
    <row r="156" ht="14.65" customHeight="1" x14ac:dyDescent="0.25"/>
    <row r="157" ht="14.65" customHeight="1" x14ac:dyDescent="0.25"/>
    <row r="158" ht="14.65" customHeight="1" x14ac:dyDescent="0.25"/>
    <row r="159" ht="14.65" customHeight="1" x14ac:dyDescent="0.25"/>
    <row r="160" ht="14.65" customHeight="1" x14ac:dyDescent="0.25"/>
    <row r="161" ht="14.65" customHeight="1" x14ac:dyDescent="0.25"/>
    <row r="162" ht="14.65" customHeight="1" x14ac:dyDescent="0.25"/>
    <row r="163" ht="14.65" customHeight="1" x14ac:dyDescent="0.25"/>
    <row r="164" ht="14.65" customHeight="1" x14ac:dyDescent="0.25"/>
    <row r="165" ht="14.65" customHeight="1" x14ac:dyDescent="0.25"/>
    <row r="166" ht="14.65" customHeight="1" x14ac:dyDescent="0.25"/>
    <row r="167" ht="14.65" customHeight="1" x14ac:dyDescent="0.25"/>
    <row r="168" ht="14.65" customHeight="1" x14ac:dyDescent="0.25"/>
    <row r="169" ht="14.65" customHeight="1" x14ac:dyDescent="0.25"/>
    <row r="170" ht="14.65" customHeight="1" x14ac:dyDescent="0.25"/>
    <row r="171" ht="14.65" customHeight="1" x14ac:dyDescent="0.25"/>
    <row r="172" ht="14.65" customHeight="1" x14ac:dyDescent="0.25"/>
    <row r="173" ht="14.65" customHeight="1" x14ac:dyDescent="0.25"/>
    <row r="174" ht="14.65" customHeight="1" x14ac:dyDescent="0.25"/>
    <row r="175" ht="14.65" customHeight="1" x14ac:dyDescent="0.25"/>
    <row r="176" ht="14.65" customHeight="1" x14ac:dyDescent="0.25"/>
    <row r="177" ht="14.65" customHeight="1" x14ac:dyDescent="0.25"/>
    <row r="178" ht="14.65" customHeight="1" x14ac:dyDescent="0.25"/>
    <row r="179" ht="14.65" customHeight="1" x14ac:dyDescent="0.25"/>
    <row r="180" ht="14.65" customHeight="1" x14ac:dyDescent="0.25"/>
    <row r="181" ht="14.65" customHeight="1" x14ac:dyDescent="0.25"/>
    <row r="182" ht="14.65" customHeight="1" x14ac:dyDescent="0.25"/>
    <row r="183" ht="14.65" customHeight="1" x14ac:dyDescent="0.25"/>
    <row r="184" ht="14.65" customHeight="1" x14ac:dyDescent="0.25"/>
    <row r="185" ht="14.65" customHeight="1" x14ac:dyDescent="0.25"/>
    <row r="186" ht="14.65" customHeight="1" x14ac:dyDescent="0.25"/>
    <row r="187" ht="14.65" customHeight="1" x14ac:dyDescent="0.25"/>
    <row r="188" ht="14.65" customHeight="1" x14ac:dyDescent="0.25"/>
    <row r="189" ht="14.65" customHeight="1" x14ac:dyDescent="0.25"/>
    <row r="190" ht="14.65" customHeight="1"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49277-812E-411A-A0EF-E2DA101D98B8}">
  <dimension ref="A1:Q207"/>
  <sheetViews>
    <sheetView showGridLines="0" tabSelected="1" topLeftCell="A9" zoomScaleNormal="100" workbookViewId="0">
      <selection activeCell="G28" sqref="G28"/>
    </sheetView>
  </sheetViews>
  <sheetFormatPr defaultColWidth="0" defaultRowHeight="0" customHeight="1" zeroHeight="1" x14ac:dyDescent="0.25"/>
  <cols>
    <col min="1" max="1" width="6.42578125" style="4" bestFit="1" customWidth="1"/>
    <col min="2" max="2" width="11.7109375" style="4" customWidth="1"/>
    <col min="3" max="3" width="16" style="4" customWidth="1"/>
    <col min="4" max="4" width="21" style="4" customWidth="1"/>
    <col min="5" max="6" width="19" style="4" customWidth="1"/>
    <col min="7" max="7" width="21.85546875" style="4" customWidth="1"/>
    <col min="8" max="8" width="19" style="4" customWidth="1"/>
    <col min="9" max="53" width="11.42578125" style="4" customWidth="1"/>
    <col min="54" max="16384" width="0" style="4" hidden="1"/>
  </cols>
  <sheetData>
    <row r="1" spans="1:11" ht="14.65" customHeight="1" x14ac:dyDescent="0.25">
      <c r="A1" s="77"/>
      <c r="B1" s="78" t="s">
        <v>101</v>
      </c>
      <c r="C1" s="46"/>
      <c r="D1" s="46"/>
      <c r="E1" s="46"/>
      <c r="F1" s="46"/>
      <c r="G1" s="46"/>
      <c r="H1" s="2"/>
      <c r="I1" s="3"/>
    </row>
    <row r="2" spans="1:11" ht="14.65" customHeight="1" x14ac:dyDescent="0.25">
      <c r="A2" s="77"/>
      <c r="B2" s="78"/>
      <c r="C2" s="47"/>
      <c r="D2" s="47"/>
      <c r="E2" s="47"/>
      <c r="F2" s="47"/>
      <c r="G2" s="47"/>
      <c r="H2" s="7"/>
      <c r="I2" s="3"/>
    </row>
    <row r="3" spans="1:11" ht="14.65" customHeight="1" x14ac:dyDescent="0.25">
      <c r="A3" s="77"/>
      <c r="B3" s="78"/>
      <c r="C3" s="75" t="s">
        <v>29</v>
      </c>
      <c r="D3" s="47"/>
      <c r="E3" s="47"/>
      <c r="F3" s="47"/>
      <c r="G3" s="47"/>
      <c r="H3" s="7"/>
      <c r="I3" s="3"/>
    </row>
    <row r="4" spans="1:11" ht="14.65" customHeight="1" x14ac:dyDescent="0.25">
      <c r="A4" s="77"/>
      <c r="B4" s="78"/>
      <c r="C4" s="76" t="s">
        <v>30</v>
      </c>
      <c r="D4" s="47"/>
      <c r="E4" s="47"/>
      <c r="F4" s="47"/>
      <c r="G4" s="47"/>
      <c r="H4" s="7"/>
      <c r="I4" s="3"/>
    </row>
    <row r="5" spans="1:11" ht="14.65" customHeight="1" x14ac:dyDescent="0.25">
      <c r="A5" s="77"/>
      <c r="B5" s="78"/>
      <c r="C5" s="47"/>
      <c r="D5" s="47"/>
      <c r="E5" s="47"/>
      <c r="F5" s="47"/>
      <c r="G5" s="47"/>
      <c r="H5" s="7"/>
      <c r="I5" s="3"/>
    </row>
    <row r="6" spans="1:11" ht="14.65" customHeight="1" x14ac:dyDescent="0.25">
      <c r="A6" s="77"/>
      <c r="B6" s="78"/>
      <c r="C6" s="75" t="s">
        <v>31</v>
      </c>
      <c r="D6" s="47"/>
      <c r="E6" s="47"/>
      <c r="F6" s="47"/>
      <c r="G6" s="47"/>
      <c r="H6" s="7"/>
      <c r="I6" s="3"/>
    </row>
    <row r="7" spans="1:11" ht="14.65" customHeight="1" x14ac:dyDescent="0.25">
      <c r="A7" s="77"/>
      <c r="B7" s="78"/>
      <c r="C7" s="75" t="s">
        <v>32</v>
      </c>
      <c r="D7" s="47"/>
      <c r="E7" s="47"/>
      <c r="F7" s="47"/>
      <c r="G7" s="47"/>
      <c r="H7" s="7"/>
      <c r="I7" s="3"/>
    </row>
    <row r="8" spans="1:11" ht="14.65" customHeight="1" x14ac:dyDescent="0.25">
      <c r="A8" s="77"/>
      <c r="B8" s="78"/>
      <c r="C8" s="75" t="s">
        <v>33</v>
      </c>
      <c r="D8" s="47"/>
      <c r="E8" s="47"/>
      <c r="F8" s="47"/>
      <c r="G8" s="47"/>
      <c r="H8" s="7"/>
      <c r="I8" s="3"/>
    </row>
    <row r="9" spans="1:11" ht="14.65" customHeight="1" x14ac:dyDescent="0.25">
      <c r="A9" s="77"/>
      <c r="B9" s="78"/>
      <c r="C9" s="47"/>
      <c r="D9" s="47"/>
      <c r="E9" s="47"/>
      <c r="F9" s="47"/>
      <c r="G9" s="47"/>
      <c r="H9" s="7"/>
      <c r="I9" s="3"/>
    </row>
    <row r="10" spans="1:11" ht="75" x14ac:dyDescent="0.25">
      <c r="A10" s="77"/>
      <c r="B10" s="78"/>
      <c r="C10" s="48" t="s">
        <v>34</v>
      </c>
      <c r="D10" s="48" t="s">
        <v>35</v>
      </c>
      <c r="E10" s="48" t="s">
        <v>36</v>
      </c>
      <c r="F10" s="48" t="s">
        <v>37</v>
      </c>
      <c r="G10" s="48" t="s">
        <v>38</v>
      </c>
      <c r="H10" s="49" t="s">
        <v>39</v>
      </c>
      <c r="I10" s="3"/>
      <c r="K10" s="8"/>
    </row>
    <row r="11" spans="1:11" ht="14.65" customHeight="1" x14ac:dyDescent="0.25">
      <c r="A11" s="77"/>
      <c r="B11" s="78"/>
      <c r="C11" s="50" t="s">
        <v>40</v>
      </c>
      <c r="D11" s="50">
        <v>5</v>
      </c>
      <c r="E11" s="50">
        <v>12</v>
      </c>
      <c r="F11" s="50">
        <v>5</v>
      </c>
      <c r="G11" s="50">
        <v>-1</v>
      </c>
      <c r="H11" s="51">
        <v>3</v>
      </c>
      <c r="I11" s="3"/>
      <c r="J11" s="52"/>
      <c r="K11" s="8"/>
    </row>
    <row r="12" spans="1:11" ht="14.65" customHeight="1" x14ac:dyDescent="0.25">
      <c r="A12" s="77"/>
      <c r="B12" s="78"/>
      <c r="C12" s="50" t="s">
        <v>41</v>
      </c>
      <c r="D12" s="50">
        <v>42</v>
      </c>
      <c r="E12" s="50">
        <v>24</v>
      </c>
      <c r="F12" s="50">
        <v>2.5</v>
      </c>
      <c r="G12" s="50">
        <v>-2</v>
      </c>
      <c r="H12" s="51">
        <v>4.4000000000000004</v>
      </c>
      <c r="I12" s="3"/>
      <c r="K12" s="8"/>
    </row>
    <row r="13" spans="1:11" ht="14.65" customHeight="1" x14ac:dyDescent="0.25">
      <c r="A13" s="77"/>
      <c r="B13" s="78"/>
      <c r="C13" s="50" t="s">
        <v>42</v>
      </c>
      <c r="D13" s="50">
        <v>2.5</v>
      </c>
      <c r="E13" s="50">
        <v>24</v>
      </c>
      <c r="F13" s="50">
        <v>0.5</v>
      </c>
      <c r="G13" s="50">
        <v>-1</v>
      </c>
      <c r="H13" s="51">
        <v>1.75</v>
      </c>
      <c r="I13" s="3"/>
    </row>
    <row r="14" spans="1:11" ht="14.65" customHeight="1" x14ac:dyDescent="0.25">
      <c r="A14" s="77"/>
      <c r="B14" s="78"/>
      <c r="C14" s="50" t="s">
        <v>43</v>
      </c>
      <c r="D14" s="50">
        <v>0.5</v>
      </c>
      <c r="E14" s="50">
        <v>24</v>
      </c>
      <c r="F14" s="50">
        <v>1</v>
      </c>
      <c r="G14" s="50">
        <v>-1</v>
      </c>
      <c r="H14" s="51">
        <v>0.75</v>
      </c>
      <c r="I14" s="3"/>
      <c r="K14" s="8"/>
    </row>
    <row r="15" spans="1:11" ht="14.65" customHeight="1" x14ac:dyDescent="0.25">
      <c r="A15" s="77"/>
      <c r="B15" s="78"/>
      <c r="C15" s="47"/>
      <c r="D15" s="47"/>
      <c r="E15" s="47"/>
      <c r="F15" s="47"/>
      <c r="G15" s="47"/>
      <c r="H15" s="7"/>
      <c r="I15" s="3"/>
    </row>
    <row r="16" spans="1:11" ht="14.65" customHeight="1" x14ac:dyDescent="0.25">
      <c r="A16" s="102" t="s">
        <v>7</v>
      </c>
      <c r="B16" s="78" t="s">
        <v>0</v>
      </c>
      <c r="C16" s="47" t="s">
        <v>114</v>
      </c>
      <c r="D16" s="47"/>
      <c r="E16" s="47"/>
      <c r="F16" s="47"/>
      <c r="G16" s="47"/>
      <c r="H16" s="7"/>
      <c r="I16" s="3"/>
    </row>
    <row r="17" spans="1:17" ht="14.65" customHeight="1" x14ac:dyDescent="0.25">
      <c r="A17" s="103"/>
      <c r="B17" s="78"/>
      <c r="C17" s="47"/>
      <c r="D17" s="53"/>
      <c r="E17" s="54"/>
      <c r="F17" s="54"/>
      <c r="G17" s="54"/>
      <c r="H17" s="12"/>
      <c r="I17" s="3"/>
    </row>
    <row r="18" spans="1:17" ht="14.65" customHeight="1" x14ac:dyDescent="0.25">
      <c r="A18" s="104" t="s">
        <v>10</v>
      </c>
      <c r="B18" s="78" t="s">
        <v>83</v>
      </c>
      <c r="C18" s="76" t="s">
        <v>44</v>
      </c>
      <c r="D18" s="53"/>
      <c r="E18" s="54"/>
      <c r="F18" s="54"/>
      <c r="G18" s="54"/>
      <c r="H18" s="12"/>
      <c r="I18" s="3"/>
    </row>
    <row r="19" spans="1:17" ht="14.65" customHeight="1" thickBot="1" x14ac:dyDescent="0.3">
      <c r="A19" s="19"/>
      <c r="B19" s="20"/>
      <c r="C19" s="21"/>
      <c r="D19" s="22"/>
      <c r="E19" s="22"/>
      <c r="F19" s="22"/>
      <c r="G19" s="22"/>
      <c r="H19" s="22"/>
      <c r="I19" s="23"/>
    </row>
    <row r="20" spans="1:17" ht="14.65" customHeight="1" thickBot="1" x14ac:dyDescent="0.3">
      <c r="A20" s="24" t="s">
        <v>12</v>
      </c>
      <c r="B20" s="25"/>
      <c r="C20" s="25"/>
      <c r="D20" s="26"/>
      <c r="E20" s="27"/>
      <c r="F20" s="27"/>
      <c r="G20" s="27"/>
      <c r="H20" s="27"/>
      <c r="I20" s="28"/>
      <c r="J20"/>
      <c r="K20"/>
      <c r="L20"/>
      <c r="M20"/>
      <c r="N20"/>
      <c r="O20"/>
    </row>
    <row r="21" spans="1:17" ht="14.65" customHeight="1" x14ac:dyDescent="0.25">
      <c r="A21"/>
      <c r="B21"/>
      <c r="C21"/>
      <c r="D21"/>
      <c r="E21"/>
      <c r="F21"/>
      <c r="G21"/>
      <c r="H21"/>
      <c r="I21"/>
      <c r="J21"/>
      <c r="K21"/>
      <c r="L21"/>
      <c r="M21"/>
      <c r="N21"/>
      <c r="O21"/>
      <c r="P21"/>
      <c r="Q21"/>
    </row>
    <row r="22" spans="1:17" ht="14.65" customHeight="1" x14ac:dyDescent="0.25">
      <c r="A22" s="55" t="s">
        <v>45</v>
      </c>
      <c r="B22" s="55"/>
      <c r="C22" s="4" t="s">
        <v>109</v>
      </c>
    </row>
    <row r="23" spans="1:17" ht="14.65" customHeight="1" x14ac:dyDescent="0.25">
      <c r="C23" s="45" t="s">
        <v>46</v>
      </c>
    </row>
    <row r="24" spans="1:17" ht="14.65" customHeight="1" x14ac:dyDescent="0.25">
      <c r="C24" s="45" t="s">
        <v>105</v>
      </c>
    </row>
    <row r="25" spans="1:17" ht="14.65" customHeight="1" x14ac:dyDescent="0.25">
      <c r="C25" s="45" t="s">
        <v>106</v>
      </c>
    </row>
    <row r="26" spans="1:17" ht="14.65" customHeight="1" x14ac:dyDescent="0.25">
      <c r="C26" s="45" t="s">
        <v>107</v>
      </c>
    </row>
    <row r="27" spans="1:17" ht="14.65" customHeight="1" x14ac:dyDescent="0.25"/>
    <row r="28" spans="1:17" ht="14.65" customHeight="1" x14ac:dyDescent="0.25">
      <c r="A28" s="56"/>
      <c r="B28" s="56"/>
      <c r="C28" s="56" t="s">
        <v>40</v>
      </c>
      <c r="D28" s="4" t="s">
        <v>47</v>
      </c>
    </row>
    <row r="29" spans="1:17" ht="14.65" customHeight="1" x14ac:dyDescent="0.25">
      <c r="A29" s="56"/>
      <c r="B29" s="56"/>
      <c r="C29" s="56"/>
    </row>
    <row r="30" spans="1:17" ht="14.65" customHeight="1" x14ac:dyDescent="0.25">
      <c r="A30" s="56"/>
      <c r="B30" s="56"/>
      <c r="C30" s="56" t="s">
        <v>41</v>
      </c>
      <c r="D30" s="4" t="s">
        <v>48</v>
      </c>
      <c r="F30" s="56"/>
    </row>
    <row r="31" spans="1:17" ht="14.65" customHeight="1" x14ac:dyDescent="0.25">
      <c r="C31" s="56"/>
      <c r="D31" s="4" t="s">
        <v>49</v>
      </c>
      <c r="E31" s="4">
        <f>F12</f>
        <v>2.5</v>
      </c>
      <c r="F31" s="56"/>
    </row>
    <row r="32" spans="1:17" ht="14.65" customHeight="1" x14ac:dyDescent="0.25">
      <c r="C32" s="56"/>
      <c r="D32" s="4" t="s">
        <v>50</v>
      </c>
      <c r="E32" s="4">
        <f>G12+H12</f>
        <v>2.4000000000000004</v>
      </c>
      <c r="F32" s="56"/>
    </row>
    <row r="33" spans="1:6" ht="14.65" customHeight="1" x14ac:dyDescent="0.25">
      <c r="C33" s="56"/>
      <c r="D33" s="4" t="s">
        <v>51</v>
      </c>
      <c r="E33" s="57">
        <f>(E31-E32)/D12</f>
        <v>2.3809523809523725E-3</v>
      </c>
      <c r="F33" s="114"/>
    </row>
    <row r="34" spans="1:6" ht="14.65" customHeight="1" x14ac:dyDescent="0.25">
      <c r="C34" s="56"/>
      <c r="D34" s="45" t="s">
        <v>52</v>
      </c>
      <c r="F34" s="56"/>
    </row>
    <row r="35" spans="1:6" ht="14.65" customHeight="1" x14ac:dyDescent="0.25">
      <c r="C35" s="56"/>
      <c r="D35" s="45"/>
      <c r="F35" s="56"/>
    </row>
    <row r="36" spans="1:6" ht="14.65" customHeight="1" x14ac:dyDescent="0.25">
      <c r="A36" s="56"/>
      <c r="B36" s="56"/>
      <c r="C36" s="56" t="s">
        <v>42</v>
      </c>
      <c r="D36" s="4" t="s">
        <v>48</v>
      </c>
      <c r="F36" s="56"/>
    </row>
    <row r="37" spans="1:6" ht="14.65" customHeight="1" x14ac:dyDescent="0.25">
      <c r="C37" s="56"/>
      <c r="D37" s="4" t="s">
        <v>49</v>
      </c>
      <c r="E37" s="4">
        <f>F13</f>
        <v>0.5</v>
      </c>
      <c r="F37" s="56"/>
    </row>
    <row r="38" spans="1:6" ht="14.65" customHeight="1" x14ac:dyDescent="0.25">
      <c r="C38" s="56"/>
      <c r="D38" s="4" t="s">
        <v>50</v>
      </c>
      <c r="E38" s="4">
        <f>G13+H13</f>
        <v>0.75</v>
      </c>
      <c r="F38" s="56"/>
    </row>
    <row r="39" spans="1:6" ht="14.65" customHeight="1" x14ac:dyDescent="0.25">
      <c r="C39" s="56"/>
      <c r="D39" s="4" t="s">
        <v>51</v>
      </c>
      <c r="E39" s="58">
        <f>(E37-E38)/D13</f>
        <v>-0.1</v>
      </c>
      <c r="F39" s="56"/>
    </row>
    <row r="40" spans="1:6" ht="14.65" customHeight="1" x14ac:dyDescent="0.25">
      <c r="C40" s="56"/>
      <c r="D40" s="45" t="s">
        <v>53</v>
      </c>
      <c r="F40" s="56"/>
    </row>
    <row r="41" spans="1:6" ht="14.65" customHeight="1" x14ac:dyDescent="0.25">
      <c r="C41" s="56"/>
      <c r="D41" s="45"/>
      <c r="F41" s="56"/>
    </row>
    <row r="42" spans="1:6" ht="14.65" customHeight="1" x14ac:dyDescent="0.25">
      <c r="A42" s="56"/>
      <c r="B42" s="56"/>
      <c r="C42" s="56" t="s">
        <v>43</v>
      </c>
      <c r="D42" s="4" t="s">
        <v>54</v>
      </c>
      <c r="E42" s="57">
        <f>D14/50</f>
        <v>0.01</v>
      </c>
    </row>
    <row r="43" spans="1:6" ht="14.65" customHeight="1" x14ac:dyDescent="0.25">
      <c r="C43" s="56"/>
      <c r="D43" s="45" t="s">
        <v>52</v>
      </c>
    </row>
    <row r="44" spans="1:6" ht="14.65" customHeight="1" x14ac:dyDescent="0.25"/>
    <row r="45" spans="1:6" ht="14.65" customHeight="1" x14ac:dyDescent="0.25"/>
    <row r="46" spans="1:6" ht="14.65" customHeight="1" x14ac:dyDescent="0.25">
      <c r="C46" s="4" t="s">
        <v>108</v>
      </c>
    </row>
    <row r="47" spans="1:6" ht="14.65" customHeight="1" x14ac:dyDescent="0.25"/>
    <row r="48" spans="1:6" ht="14.65" customHeight="1" x14ac:dyDescent="0.25">
      <c r="C48" s="59" t="s">
        <v>55</v>
      </c>
    </row>
    <row r="49" ht="14.65" customHeight="1" x14ac:dyDescent="0.25"/>
    <row r="50" ht="14.65" customHeight="1" x14ac:dyDescent="0.25"/>
    <row r="51" ht="14.65" customHeight="1" x14ac:dyDescent="0.25"/>
    <row r="52" ht="14.65" customHeight="1" x14ac:dyDescent="0.25"/>
    <row r="53" ht="14.65" customHeight="1" x14ac:dyDescent="0.25"/>
    <row r="54" ht="14.65" customHeight="1" x14ac:dyDescent="0.25"/>
    <row r="55" ht="14.65" customHeight="1" x14ac:dyDescent="0.25"/>
    <row r="56" ht="14.65" customHeight="1" x14ac:dyDescent="0.25"/>
    <row r="57" ht="14.65" customHeight="1" x14ac:dyDescent="0.25"/>
    <row r="58" ht="14.65" customHeight="1" x14ac:dyDescent="0.25"/>
    <row r="59" ht="14.65" customHeight="1" x14ac:dyDescent="0.25"/>
    <row r="60" ht="14.65" customHeight="1" x14ac:dyDescent="0.25"/>
    <row r="61" ht="14.65" customHeight="1" x14ac:dyDescent="0.25"/>
    <row r="62" ht="14.65" customHeight="1" x14ac:dyDescent="0.25"/>
    <row r="63" ht="14.65" customHeight="1" x14ac:dyDescent="0.25"/>
    <row r="64" ht="14.65" customHeight="1" x14ac:dyDescent="0.25"/>
    <row r="65" ht="14.65" customHeight="1" x14ac:dyDescent="0.25"/>
    <row r="66" ht="14.65" customHeight="1" x14ac:dyDescent="0.25"/>
    <row r="67" ht="14.65" customHeight="1" x14ac:dyDescent="0.25"/>
    <row r="68" ht="14.65" customHeight="1" x14ac:dyDescent="0.25"/>
    <row r="69" ht="14.65" customHeight="1" x14ac:dyDescent="0.25"/>
    <row r="70" ht="14.65" customHeight="1" x14ac:dyDescent="0.25"/>
    <row r="71" ht="14.65" customHeight="1" x14ac:dyDescent="0.25"/>
    <row r="72" ht="14.65" customHeight="1" x14ac:dyDescent="0.25"/>
    <row r="73" ht="14.65" customHeight="1" x14ac:dyDescent="0.25"/>
    <row r="74" ht="14.65" customHeight="1" x14ac:dyDescent="0.25"/>
    <row r="75" ht="14.65" customHeight="1" x14ac:dyDescent="0.25"/>
    <row r="76" ht="14.65" customHeight="1" x14ac:dyDescent="0.25"/>
    <row r="77" ht="14.65" customHeight="1" x14ac:dyDescent="0.25"/>
    <row r="78" ht="14.65" customHeight="1" x14ac:dyDescent="0.25"/>
    <row r="79" ht="14.65" customHeight="1" x14ac:dyDescent="0.25"/>
    <row r="80" ht="14.65" customHeight="1" x14ac:dyDescent="0.25"/>
    <row r="81" ht="14.65" customHeight="1" x14ac:dyDescent="0.25"/>
    <row r="82" ht="14.65" customHeight="1" x14ac:dyDescent="0.25"/>
    <row r="83" ht="14.65" customHeight="1" x14ac:dyDescent="0.25"/>
    <row r="84" ht="14.65" customHeight="1" x14ac:dyDescent="0.25"/>
    <row r="85" ht="14.65" customHeight="1" x14ac:dyDescent="0.25"/>
    <row r="86" ht="14.65" customHeight="1" x14ac:dyDescent="0.25"/>
    <row r="87" ht="14.65" customHeight="1" x14ac:dyDescent="0.25"/>
    <row r="88" ht="14.65" customHeight="1" x14ac:dyDescent="0.25"/>
    <row r="89" ht="14.65" customHeight="1" x14ac:dyDescent="0.25"/>
    <row r="90" ht="14.65" customHeight="1" x14ac:dyDescent="0.25"/>
    <row r="91" ht="14.65" customHeight="1" x14ac:dyDescent="0.25"/>
    <row r="92" ht="14.65" customHeight="1" x14ac:dyDescent="0.25"/>
    <row r="93" ht="14.65" customHeight="1" x14ac:dyDescent="0.25"/>
    <row r="94" ht="14.65" customHeight="1" x14ac:dyDescent="0.25"/>
    <row r="95" ht="14.65" customHeight="1" x14ac:dyDescent="0.25"/>
    <row r="96" ht="14.65" customHeight="1" x14ac:dyDescent="0.25"/>
    <row r="97" ht="14.65" customHeight="1" x14ac:dyDescent="0.25"/>
    <row r="98" ht="14.65" customHeight="1" x14ac:dyDescent="0.25"/>
    <row r="99" ht="14.65" customHeight="1" x14ac:dyDescent="0.25"/>
    <row r="100" ht="14.65" customHeight="1" x14ac:dyDescent="0.25"/>
    <row r="101" ht="14.65" customHeight="1" x14ac:dyDescent="0.25"/>
    <row r="102" ht="14.65" customHeight="1" x14ac:dyDescent="0.25"/>
    <row r="103" ht="14.65" customHeight="1" x14ac:dyDescent="0.25"/>
    <row r="104" ht="14.65" customHeight="1" x14ac:dyDescent="0.25"/>
    <row r="105" ht="14.65" customHeight="1" x14ac:dyDescent="0.25"/>
    <row r="106" ht="14.65" customHeight="1" x14ac:dyDescent="0.25"/>
    <row r="107" ht="14.65" customHeight="1" x14ac:dyDescent="0.25"/>
    <row r="108" ht="14.65" customHeight="1" x14ac:dyDescent="0.25"/>
    <row r="109" ht="14.65" customHeight="1" x14ac:dyDescent="0.25"/>
    <row r="110" ht="14.65" customHeight="1" x14ac:dyDescent="0.25"/>
    <row r="111" ht="14.65" customHeight="1" x14ac:dyDescent="0.25"/>
    <row r="112" ht="14.65" customHeight="1" x14ac:dyDescent="0.25"/>
    <row r="113" ht="14.65" customHeight="1" x14ac:dyDescent="0.25"/>
    <row r="114" ht="14.65" customHeight="1" x14ac:dyDescent="0.25"/>
    <row r="115" ht="14.65" customHeight="1" x14ac:dyDescent="0.25"/>
    <row r="116" ht="14.65" customHeight="1" x14ac:dyDescent="0.25"/>
    <row r="117" ht="14.65" customHeight="1" x14ac:dyDescent="0.25"/>
    <row r="118" ht="14.65" customHeight="1" x14ac:dyDescent="0.25"/>
    <row r="119" ht="14.65" customHeight="1" x14ac:dyDescent="0.25"/>
    <row r="120" ht="14.65" customHeight="1" x14ac:dyDescent="0.25"/>
    <row r="121" ht="14.65" customHeight="1" x14ac:dyDescent="0.25"/>
    <row r="122" ht="14.65" customHeight="1" x14ac:dyDescent="0.25"/>
    <row r="123" ht="14.65" customHeight="1" x14ac:dyDescent="0.25"/>
    <row r="124" ht="14.65" customHeight="1" x14ac:dyDescent="0.25"/>
    <row r="125" ht="14.65" customHeight="1" x14ac:dyDescent="0.25"/>
    <row r="126" ht="14.65" customHeight="1" x14ac:dyDescent="0.25"/>
    <row r="127" ht="14.65" customHeight="1" x14ac:dyDescent="0.25"/>
    <row r="128" ht="14.65" customHeight="1" x14ac:dyDescent="0.25"/>
    <row r="129" ht="14.65" customHeight="1" x14ac:dyDescent="0.25"/>
    <row r="130" ht="14.65" customHeight="1" x14ac:dyDescent="0.25"/>
    <row r="131" ht="14.65" customHeight="1" x14ac:dyDescent="0.25"/>
    <row r="132" ht="14.65" customHeight="1" x14ac:dyDescent="0.25"/>
    <row r="133" ht="14.65" customHeight="1" x14ac:dyDescent="0.25"/>
    <row r="134" ht="14.65" customHeight="1" x14ac:dyDescent="0.25"/>
    <row r="135" ht="14.65" customHeight="1" x14ac:dyDescent="0.25"/>
    <row r="136" ht="14.65" customHeight="1" x14ac:dyDescent="0.25"/>
    <row r="137" ht="14.65" customHeight="1" x14ac:dyDescent="0.25"/>
    <row r="138" ht="14.65" customHeight="1" x14ac:dyDescent="0.25"/>
    <row r="139" ht="14.65" customHeight="1" x14ac:dyDescent="0.25"/>
    <row r="140" ht="14.65" customHeight="1" x14ac:dyDescent="0.25"/>
    <row r="141" ht="14.65" customHeight="1" x14ac:dyDescent="0.25"/>
    <row r="142" ht="14.65" customHeight="1" x14ac:dyDescent="0.25"/>
    <row r="143" ht="14.65" customHeight="1" x14ac:dyDescent="0.25"/>
    <row r="144" ht="14.65" customHeight="1" x14ac:dyDescent="0.25"/>
    <row r="145" ht="14.65" customHeight="1" x14ac:dyDescent="0.25"/>
    <row r="146" ht="14.65" customHeight="1" x14ac:dyDescent="0.25"/>
    <row r="147" ht="14.65" customHeight="1" x14ac:dyDescent="0.25"/>
    <row r="148" ht="14.65" customHeight="1" x14ac:dyDescent="0.25"/>
    <row r="149" ht="14.65" customHeight="1" x14ac:dyDescent="0.25"/>
    <row r="150" ht="14.65" customHeight="1" x14ac:dyDescent="0.25"/>
    <row r="151" ht="14.65" customHeight="1" x14ac:dyDescent="0.25"/>
    <row r="152" ht="14.65" customHeight="1" x14ac:dyDescent="0.25"/>
    <row r="153" ht="14.65" customHeight="1" x14ac:dyDescent="0.25"/>
    <row r="154" ht="14.65" customHeight="1" x14ac:dyDescent="0.25"/>
    <row r="155" ht="14.65" customHeight="1" x14ac:dyDescent="0.25"/>
    <row r="156" ht="14.65" customHeight="1" x14ac:dyDescent="0.25"/>
    <row r="157" ht="14.65" customHeight="1" x14ac:dyDescent="0.25"/>
    <row r="158" ht="14.65" customHeight="1" x14ac:dyDescent="0.25"/>
    <row r="159" ht="14.65" customHeight="1" x14ac:dyDescent="0.25"/>
    <row r="160" ht="14.65" customHeight="1" x14ac:dyDescent="0.25"/>
    <row r="161" ht="14.65" customHeight="1" x14ac:dyDescent="0.25"/>
    <row r="162" ht="14.65" customHeight="1" x14ac:dyDescent="0.25"/>
    <row r="163" ht="14.65" customHeight="1" x14ac:dyDescent="0.25"/>
    <row r="164" ht="14.65" customHeight="1" x14ac:dyDescent="0.25"/>
    <row r="165" ht="14.65" customHeight="1" x14ac:dyDescent="0.25"/>
    <row r="166" ht="14.65" customHeight="1" x14ac:dyDescent="0.25"/>
    <row r="167" ht="14.65" customHeight="1" x14ac:dyDescent="0.25"/>
    <row r="168" ht="14.65" customHeight="1" x14ac:dyDescent="0.25"/>
    <row r="169" ht="14.65" customHeight="1" x14ac:dyDescent="0.25"/>
    <row r="170" ht="14.65" customHeight="1" x14ac:dyDescent="0.25"/>
    <row r="171" ht="14.65" customHeight="1" x14ac:dyDescent="0.25"/>
    <row r="172" ht="14.65" customHeight="1" x14ac:dyDescent="0.25"/>
    <row r="173" ht="14.65" customHeight="1" x14ac:dyDescent="0.25"/>
    <row r="174" ht="14.65" customHeight="1" x14ac:dyDescent="0.25"/>
    <row r="175" ht="14.65" customHeight="1" x14ac:dyDescent="0.25"/>
    <row r="176" ht="14.65" customHeight="1" x14ac:dyDescent="0.25"/>
    <row r="177" ht="14.65" customHeight="1" x14ac:dyDescent="0.25"/>
    <row r="178" ht="14.65" customHeight="1" x14ac:dyDescent="0.25"/>
    <row r="179" ht="14.65" customHeight="1" x14ac:dyDescent="0.25"/>
    <row r="180" ht="14.65" customHeight="1" x14ac:dyDescent="0.25"/>
    <row r="181" ht="14.65" customHeight="1" x14ac:dyDescent="0.25"/>
    <row r="182" ht="14.65" customHeight="1" x14ac:dyDescent="0.25"/>
    <row r="183" ht="14.65" customHeight="1" x14ac:dyDescent="0.25"/>
    <row r="184" ht="14.65" customHeight="1" x14ac:dyDescent="0.25"/>
    <row r="185" ht="14.65" customHeight="1" x14ac:dyDescent="0.25"/>
    <row r="186" ht="14.65" customHeight="1" x14ac:dyDescent="0.25"/>
    <row r="187" ht="14.65" customHeight="1" x14ac:dyDescent="0.25"/>
    <row r="188" ht="14.65" customHeight="1" x14ac:dyDescent="0.25"/>
    <row r="189" ht="14.65" customHeight="1" x14ac:dyDescent="0.25"/>
    <row r="190" ht="14.65" customHeight="1" x14ac:dyDescent="0.25"/>
    <row r="191" ht="14.65" customHeight="1" x14ac:dyDescent="0.25"/>
    <row r="192" ht="14.65" customHeight="1" x14ac:dyDescent="0.25"/>
    <row r="193" ht="14.65" customHeight="1" x14ac:dyDescent="0.25"/>
    <row r="194" ht="14.65" customHeight="1" x14ac:dyDescent="0.25"/>
    <row r="195" ht="14.65" customHeight="1" x14ac:dyDescent="0.25"/>
    <row r="196" ht="14.65" customHeight="1" x14ac:dyDescent="0.25"/>
    <row r="197" ht="14.65" customHeight="1" x14ac:dyDescent="0.25"/>
    <row r="198" ht="14.65" customHeight="1" x14ac:dyDescent="0.25"/>
    <row r="199" ht="14.65" customHeight="1" x14ac:dyDescent="0.25"/>
    <row r="200" ht="14.65" customHeight="1" x14ac:dyDescent="0.25"/>
    <row r="201" ht="14.65" customHeight="1" x14ac:dyDescent="0.25"/>
    <row r="202" ht="14.65" customHeight="1" x14ac:dyDescent="0.25"/>
    <row r="203" ht="14.65" customHeight="1" x14ac:dyDescent="0.25"/>
    <row r="204" ht="14.65" customHeight="1" x14ac:dyDescent="0.25"/>
    <row r="205" ht="14.65" customHeight="1" x14ac:dyDescent="0.25"/>
    <row r="206" ht="14.65" customHeight="1" x14ac:dyDescent="0.25"/>
    <row r="207" ht="14.65" customHeight="1" x14ac:dyDescent="0.25"/>
  </sheetData>
  <sheetProtection formatCells="0" formatColumns="0" formatRows="0"/>
  <pageMargins left="0.7" right="0.7" top="0.75" bottom="0.75" header="0.51180555555555496" footer="0.51180555555555496"/>
  <pageSetup firstPageNumber="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BA00C-1D69-4A12-BEE6-FE100990D200}">
  <dimension ref="A1:L198"/>
  <sheetViews>
    <sheetView showGridLines="0" zoomScaleNormal="100" workbookViewId="0"/>
  </sheetViews>
  <sheetFormatPr defaultColWidth="0" defaultRowHeight="0" customHeight="1" zeroHeight="1" x14ac:dyDescent="0.25"/>
  <cols>
    <col min="1" max="1" width="6.42578125" style="4" bestFit="1" customWidth="1"/>
    <col min="2" max="2" width="12.140625" style="4" customWidth="1"/>
    <col min="3" max="54" width="11.42578125" style="4" customWidth="1"/>
    <col min="55" max="16384" width="0" style="4" hidden="1"/>
  </cols>
  <sheetData>
    <row r="1" spans="1:11" ht="14.65" customHeight="1" x14ac:dyDescent="0.25">
      <c r="A1" s="77"/>
      <c r="B1" s="78" t="s">
        <v>102</v>
      </c>
      <c r="C1" s="46"/>
      <c r="D1" s="46"/>
      <c r="E1" s="46"/>
      <c r="F1" s="46"/>
      <c r="G1" s="46"/>
      <c r="H1" s="46"/>
      <c r="I1" s="46"/>
      <c r="J1" s="79"/>
    </row>
    <row r="2" spans="1:11" ht="14.65" customHeight="1" x14ac:dyDescent="0.25">
      <c r="A2" s="77"/>
      <c r="B2" s="78"/>
      <c r="C2" s="47" t="s">
        <v>122</v>
      </c>
      <c r="D2" s="47"/>
      <c r="E2" s="47"/>
      <c r="F2" s="47"/>
      <c r="G2" s="47"/>
      <c r="H2" s="47"/>
      <c r="I2" s="47"/>
      <c r="J2" s="79"/>
    </row>
    <row r="3" spans="1:11" ht="14.65" customHeight="1" x14ac:dyDescent="0.25">
      <c r="A3" s="77"/>
      <c r="B3" s="78"/>
      <c r="C3" s="47" t="s">
        <v>56</v>
      </c>
      <c r="D3" s="47"/>
      <c r="E3" s="47"/>
      <c r="F3" s="47"/>
      <c r="G3" s="47"/>
      <c r="H3" s="47"/>
      <c r="I3" s="47"/>
      <c r="J3" s="79"/>
    </row>
    <row r="4" spans="1:11" ht="14.65" customHeight="1" x14ac:dyDescent="0.25">
      <c r="A4" s="77"/>
      <c r="B4" s="78"/>
      <c r="C4" s="47"/>
      <c r="D4" s="47"/>
      <c r="E4" s="47"/>
      <c r="F4" s="47"/>
      <c r="G4" s="47"/>
      <c r="H4" s="47"/>
      <c r="I4" s="47"/>
      <c r="J4" s="79"/>
    </row>
    <row r="5" spans="1:11" ht="14.65" customHeight="1" x14ac:dyDescent="0.25">
      <c r="A5" s="77"/>
      <c r="B5" s="78"/>
      <c r="C5" s="73" t="s">
        <v>123</v>
      </c>
      <c r="D5" s="47"/>
      <c r="E5" s="47"/>
      <c r="F5" s="47"/>
      <c r="G5" s="47"/>
      <c r="H5" s="47"/>
      <c r="I5" s="47"/>
      <c r="J5" s="79"/>
    </row>
    <row r="6" spans="1:11" ht="14.65" customHeight="1" x14ac:dyDescent="0.25">
      <c r="A6" s="77"/>
      <c r="B6" s="78"/>
      <c r="C6" s="9" t="s">
        <v>116</v>
      </c>
      <c r="D6" s="47"/>
      <c r="E6" s="47"/>
      <c r="F6" s="47"/>
      <c r="G6" s="47"/>
      <c r="H6" s="47"/>
      <c r="I6" s="47"/>
      <c r="J6" s="79"/>
    </row>
    <row r="7" spans="1:11" ht="14.65" customHeight="1" x14ac:dyDescent="0.25">
      <c r="A7" s="77"/>
      <c r="B7" s="78"/>
      <c r="C7" s="73" t="s">
        <v>86</v>
      </c>
      <c r="D7" s="47"/>
      <c r="E7" s="47"/>
      <c r="F7" s="47"/>
      <c r="G7" s="47"/>
      <c r="H7" s="47"/>
      <c r="I7" s="47"/>
      <c r="J7" s="79"/>
    </row>
    <row r="8" spans="1:11" ht="14.65" customHeight="1" x14ac:dyDescent="0.25">
      <c r="A8" s="77"/>
      <c r="B8" s="78"/>
      <c r="C8" s="73" t="s">
        <v>87</v>
      </c>
      <c r="D8" s="47"/>
      <c r="E8" s="47"/>
      <c r="F8" s="47"/>
      <c r="G8" s="47"/>
      <c r="H8" s="47"/>
      <c r="I8" s="47"/>
      <c r="J8" s="79"/>
    </row>
    <row r="9" spans="1:11" ht="14.65" customHeight="1" x14ac:dyDescent="0.25">
      <c r="A9" s="77"/>
      <c r="B9" s="78"/>
      <c r="C9" s="73" t="s">
        <v>88</v>
      </c>
      <c r="D9" s="47"/>
      <c r="E9" s="47"/>
      <c r="F9" s="47"/>
      <c r="G9" s="47"/>
      <c r="H9" s="47"/>
      <c r="I9" s="47"/>
      <c r="J9" s="79"/>
    </row>
    <row r="10" spans="1:11" ht="14.65" customHeight="1" x14ac:dyDescent="0.25">
      <c r="A10" s="77"/>
      <c r="B10" s="78"/>
      <c r="C10" s="47"/>
      <c r="D10" s="47"/>
      <c r="E10" s="47"/>
      <c r="F10" s="47"/>
      <c r="G10" s="47"/>
      <c r="H10" s="47"/>
      <c r="I10" s="47"/>
      <c r="J10" s="79"/>
    </row>
    <row r="11" spans="1:11" ht="14.65" customHeight="1" x14ac:dyDescent="0.25">
      <c r="A11" s="77"/>
      <c r="B11" s="78"/>
      <c r="C11" s="60" t="s">
        <v>89</v>
      </c>
      <c r="D11" s="61"/>
      <c r="E11" s="61"/>
      <c r="F11" s="61"/>
      <c r="G11" s="60">
        <v>2024</v>
      </c>
      <c r="H11" s="61">
        <v>2025</v>
      </c>
      <c r="I11" s="80">
        <v>2026</v>
      </c>
      <c r="J11" s="79"/>
    </row>
    <row r="12" spans="1:11" ht="14.65" customHeight="1" x14ac:dyDescent="0.25">
      <c r="A12" s="77"/>
      <c r="B12" s="78"/>
      <c r="C12" s="62" t="s">
        <v>90</v>
      </c>
      <c r="D12" s="47"/>
      <c r="E12" s="47"/>
      <c r="F12" s="47"/>
      <c r="G12" s="81">
        <v>0.5</v>
      </c>
      <c r="H12" s="82">
        <v>0.3</v>
      </c>
      <c r="I12" s="83">
        <v>0.2</v>
      </c>
      <c r="J12" s="79"/>
    </row>
    <row r="13" spans="1:11" ht="14.65" customHeight="1" x14ac:dyDescent="0.25">
      <c r="A13" s="77"/>
      <c r="B13" s="78"/>
      <c r="C13" s="63" t="s">
        <v>91</v>
      </c>
      <c r="D13" s="64"/>
      <c r="E13" s="65"/>
      <c r="F13" s="65"/>
      <c r="G13" s="93">
        <v>450000</v>
      </c>
      <c r="H13" s="94">
        <v>270000</v>
      </c>
      <c r="I13" s="95">
        <v>160000</v>
      </c>
      <c r="J13" s="79"/>
      <c r="K13" s="115"/>
    </row>
    <row r="14" spans="1:11" ht="14.65" customHeight="1" x14ac:dyDescent="0.25">
      <c r="A14" s="77"/>
      <c r="B14" s="78"/>
      <c r="C14" s="46"/>
      <c r="D14" s="46"/>
      <c r="E14" s="46"/>
      <c r="F14" s="46"/>
      <c r="G14" s="46"/>
      <c r="H14" s="46"/>
      <c r="I14" s="46"/>
      <c r="J14" s="79"/>
    </row>
    <row r="15" spans="1:11" ht="14.65" customHeight="1" x14ac:dyDescent="0.25">
      <c r="A15" s="77"/>
      <c r="B15" s="78"/>
      <c r="C15" s="46" t="s">
        <v>59</v>
      </c>
      <c r="D15" s="46"/>
      <c r="E15" s="46"/>
      <c r="F15" s="46"/>
      <c r="G15" s="46"/>
      <c r="H15" s="46"/>
      <c r="I15" s="46"/>
      <c r="J15" s="79"/>
    </row>
    <row r="16" spans="1:11" ht="14.65" customHeight="1" x14ac:dyDescent="0.25">
      <c r="A16" s="77"/>
      <c r="B16" s="78"/>
      <c r="C16" s="60" t="s">
        <v>115</v>
      </c>
      <c r="D16" s="61"/>
      <c r="E16" s="61"/>
      <c r="F16" s="61"/>
      <c r="G16" s="84">
        <v>0.5</v>
      </c>
      <c r="H16" s="85">
        <v>1.5</v>
      </c>
      <c r="I16" s="86">
        <v>2.5</v>
      </c>
      <c r="J16" s="79"/>
    </row>
    <row r="17" spans="1:12" ht="14.65" customHeight="1" x14ac:dyDescent="0.25">
      <c r="A17" s="77"/>
      <c r="B17" s="78"/>
      <c r="C17" s="60" t="s">
        <v>67</v>
      </c>
      <c r="D17" s="61"/>
      <c r="E17" s="61"/>
      <c r="F17" s="61"/>
      <c r="G17" s="87">
        <v>2.1999999999999999E-2</v>
      </c>
      <c r="H17" s="88">
        <v>2.5000000000000001E-2</v>
      </c>
      <c r="I17" s="89">
        <v>2.8000000000000001E-2</v>
      </c>
      <c r="J17" s="79"/>
    </row>
    <row r="18" spans="1:12" ht="14.65" customHeight="1" x14ac:dyDescent="0.25">
      <c r="A18" s="77"/>
      <c r="B18" s="78"/>
      <c r="C18" s="46"/>
      <c r="D18" s="46"/>
      <c r="E18" s="46"/>
      <c r="F18" s="46"/>
      <c r="G18" s="46"/>
      <c r="H18" s="46"/>
      <c r="I18" s="46"/>
      <c r="J18" s="79"/>
    </row>
    <row r="19" spans="1:12" ht="14.65" customHeight="1" x14ac:dyDescent="0.25">
      <c r="A19" s="105" t="s">
        <v>7</v>
      </c>
      <c r="B19" s="78" t="s">
        <v>8</v>
      </c>
      <c r="C19" s="46" t="s">
        <v>92</v>
      </c>
      <c r="D19" s="46"/>
      <c r="E19" s="46"/>
      <c r="F19" s="46"/>
      <c r="G19" s="46"/>
      <c r="H19" s="46"/>
      <c r="I19" s="46"/>
      <c r="J19" s="79"/>
    </row>
    <row r="20" spans="1:12" ht="14.65" customHeight="1" x14ac:dyDescent="0.25">
      <c r="A20" s="105"/>
      <c r="B20" s="78"/>
      <c r="C20" s="46"/>
      <c r="D20" s="46"/>
      <c r="E20" s="46"/>
      <c r="F20" s="46"/>
      <c r="G20" s="46"/>
      <c r="H20" s="46"/>
      <c r="I20" s="46"/>
      <c r="J20" s="79"/>
    </row>
    <row r="21" spans="1:12" ht="14.65" customHeight="1" x14ac:dyDescent="0.25">
      <c r="A21" s="105" t="s">
        <v>10</v>
      </c>
      <c r="B21" s="78" t="s">
        <v>103</v>
      </c>
      <c r="C21" s="46" t="s">
        <v>93</v>
      </c>
      <c r="D21" s="46"/>
      <c r="E21" s="46"/>
      <c r="F21" s="46"/>
      <c r="G21" s="46"/>
      <c r="H21" s="46"/>
      <c r="I21" s="46"/>
      <c r="J21" s="79"/>
    </row>
    <row r="22" spans="1:12" ht="14.65" customHeight="1" thickBot="1" x14ac:dyDescent="0.3">
      <c r="A22" s="90"/>
      <c r="B22" s="91"/>
      <c r="C22" s="72"/>
      <c r="D22" s="92"/>
      <c r="E22" s="92"/>
      <c r="F22" s="92"/>
      <c r="G22" s="92"/>
      <c r="H22" s="92"/>
      <c r="I22" s="92"/>
      <c r="J22" s="96"/>
    </row>
    <row r="23" spans="1:12" ht="14.65" customHeight="1" thickBot="1" x14ac:dyDescent="0.3">
      <c r="A23" s="97" t="s">
        <v>12</v>
      </c>
      <c r="B23" s="98"/>
      <c r="C23" s="98"/>
      <c r="D23" s="98"/>
      <c r="E23" s="99"/>
      <c r="F23" s="100"/>
      <c r="G23" s="100"/>
      <c r="H23" s="100"/>
      <c r="I23" s="100"/>
      <c r="J23" s="101"/>
    </row>
    <row r="24" spans="1:12" ht="14.65" customHeight="1" x14ac:dyDescent="0.25">
      <c r="A24"/>
      <c r="B24"/>
      <c r="C24"/>
      <c r="D24"/>
      <c r="E24"/>
      <c r="F24"/>
      <c r="G24"/>
      <c r="H24"/>
      <c r="I24"/>
      <c r="J24"/>
      <c r="K24"/>
      <c r="L24"/>
    </row>
    <row r="25" spans="1:12" ht="14.65" customHeight="1" x14ac:dyDescent="0.25">
      <c r="C25" s="4" t="s">
        <v>110</v>
      </c>
    </row>
    <row r="26" spans="1:12" ht="14.65" customHeight="1" x14ac:dyDescent="0.25">
      <c r="C26" s="4" t="s">
        <v>94</v>
      </c>
    </row>
    <row r="27" spans="1:12" ht="14.65" customHeight="1" x14ac:dyDescent="0.25">
      <c r="C27" s="4" t="s">
        <v>95</v>
      </c>
    </row>
    <row r="28" spans="1:12" ht="14.65" customHeight="1" x14ac:dyDescent="0.25"/>
    <row r="29" spans="1:12" ht="14.65" customHeight="1" x14ac:dyDescent="0.25"/>
    <row r="30" spans="1:12" ht="14.65" customHeight="1" x14ac:dyDescent="0.25">
      <c r="C30" s="4" t="s">
        <v>111</v>
      </c>
    </row>
    <row r="31" spans="1:12" ht="14.65" customHeight="1" x14ac:dyDescent="0.25"/>
    <row r="32" spans="1:12" ht="14.65" customHeight="1" x14ac:dyDescent="0.25">
      <c r="C32" s="4" t="s">
        <v>96</v>
      </c>
      <c r="D32" s="4">
        <v>0.5</v>
      </c>
      <c r="E32" s="4">
        <v>1.5</v>
      </c>
      <c r="F32" s="4">
        <v>2.5</v>
      </c>
      <c r="G32" s="4" t="s">
        <v>73</v>
      </c>
    </row>
    <row r="33" spans="1:7" ht="14.65" customHeight="1" x14ac:dyDescent="0.25">
      <c r="A33" s="4">
        <v>0.25</v>
      </c>
      <c r="C33" s="4" t="s">
        <v>97</v>
      </c>
      <c r="D33" s="74">
        <f>1200000*G12</f>
        <v>600000</v>
      </c>
      <c r="E33" s="74">
        <f>1200000*H12</f>
        <v>360000</v>
      </c>
      <c r="F33" s="74">
        <f>1200000*I12</f>
        <v>240000</v>
      </c>
      <c r="G33" s="67">
        <f>SUM(D33:F33)</f>
        <v>1200000</v>
      </c>
    </row>
    <row r="34" spans="1:7" ht="14.65" customHeight="1" x14ac:dyDescent="0.25">
      <c r="A34" s="4">
        <v>0.25</v>
      </c>
      <c r="C34" s="4" t="s">
        <v>98</v>
      </c>
      <c r="D34" s="67">
        <f>D33/(1+G17)^D32</f>
        <v>593506.94118669804</v>
      </c>
      <c r="E34" s="67">
        <f>E33/(1+H17)^E32</f>
        <v>346909.90711595351</v>
      </c>
      <c r="F34" s="67">
        <f>F33/(1+I17)^F32</f>
        <v>223989.90990187347</v>
      </c>
      <c r="G34" s="67">
        <f>SUM(D34:F34)</f>
        <v>1164406.7582045251</v>
      </c>
    </row>
    <row r="35" spans="1:7" ht="14.65" customHeight="1" x14ac:dyDescent="0.25">
      <c r="D35" s="67"/>
      <c r="E35" s="67"/>
      <c r="F35" s="67"/>
      <c r="G35" s="67"/>
    </row>
    <row r="36" spans="1:7" ht="14.65" customHeight="1" x14ac:dyDescent="0.25">
      <c r="A36" s="4">
        <v>0.25</v>
      </c>
      <c r="C36" s="4" t="s">
        <v>112</v>
      </c>
      <c r="D36" s="67">
        <f>G13*10%</f>
        <v>45000</v>
      </c>
      <c r="E36" s="67">
        <f>H13*10%</f>
        <v>27000</v>
      </c>
      <c r="F36" s="67">
        <f>I13*10%</f>
        <v>16000</v>
      </c>
      <c r="G36" s="67">
        <f t="shared" ref="G36:G37" si="0">SUM(D36:F36)</f>
        <v>88000</v>
      </c>
    </row>
    <row r="37" spans="1:7" ht="14.65" customHeight="1" x14ac:dyDescent="0.25">
      <c r="A37" s="4">
        <v>0.25</v>
      </c>
      <c r="C37" s="4" t="s">
        <v>99</v>
      </c>
      <c r="D37" s="67">
        <f>D36/(1+G17)^D32</f>
        <v>44513.02058900235</v>
      </c>
      <c r="E37" s="67">
        <f>E36/(1+H17)^E32</f>
        <v>26018.243033696512</v>
      </c>
      <c r="F37" s="67">
        <f>F36/(1+I17)^F32</f>
        <v>14932.660660124899</v>
      </c>
      <c r="G37" s="67">
        <f t="shared" si="0"/>
        <v>85463.924282823762</v>
      </c>
    </row>
    <row r="38" spans="1:7" ht="14.65" customHeight="1" x14ac:dyDescent="0.25"/>
    <row r="39" spans="1:7" ht="14.65" customHeight="1" x14ac:dyDescent="0.25">
      <c r="C39" s="4" t="s">
        <v>100</v>
      </c>
      <c r="D39" s="67">
        <f>G34</f>
        <v>1164406.7582045251</v>
      </c>
    </row>
    <row r="40" spans="1:7" ht="14.65" customHeight="1" x14ac:dyDescent="0.25">
      <c r="C40" s="4" t="s">
        <v>72</v>
      </c>
      <c r="D40" s="67">
        <f>G37</f>
        <v>85463.924282823762</v>
      </c>
    </row>
    <row r="41" spans="1:7" ht="14.65" customHeight="1" x14ac:dyDescent="0.25">
      <c r="A41" s="4">
        <v>0.25</v>
      </c>
      <c r="C41" s="4" t="s">
        <v>18</v>
      </c>
      <c r="D41" s="67">
        <f>SUM(D39:D40)</f>
        <v>1249870.6824873488</v>
      </c>
    </row>
    <row r="42" spans="1:7" ht="14.65" customHeight="1" x14ac:dyDescent="0.25"/>
    <row r="43" spans="1:7" ht="14.65" customHeight="1" x14ac:dyDescent="0.25"/>
    <row r="44" spans="1:7" ht="14.65" customHeight="1" x14ac:dyDescent="0.25"/>
    <row r="45" spans="1:7" ht="14.65" customHeight="1" x14ac:dyDescent="0.25"/>
    <row r="46" spans="1:7" ht="14.65" customHeight="1" x14ac:dyDescent="0.25"/>
    <row r="47" spans="1:7" ht="14.65" customHeight="1" x14ac:dyDescent="0.25"/>
    <row r="48" spans="1:7" ht="14.65" customHeight="1" x14ac:dyDescent="0.25"/>
    <row r="49" ht="14.65" customHeight="1" x14ac:dyDescent="0.25"/>
    <row r="50" ht="14.65" customHeight="1" x14ac:dyDescent="0.25"/>
    <row r="51" ht="14.65" customHeight="1" x14ac:dyDescent="0.25"/>
    <row r="52" ht="14.65" customHeight="1" x14ac:dyDescent="0.25"/>
    <row r="53" ht="14.65" customHeight="1" x14ac:dyDescent="0.25"/>
    <row r="54" ht="14.65" customHeight="1" x14ac:dyDescent="0.25"/>
    <row r="55" ht="14.65" customHeight="1" x14ac:dyDescent="0.25"/>
    <row r="56" ht="14.65" customHeight="1" x14ac:dyDescent="0.25"/>
    <row r="57" ht="14.65" customHeight="1" x14ac:dyDescent="0.25"/>
    <row r="58" ht="14.65" customHeight="1" x14ac:dyDescent="0.25"/>
    <row r="59" ht="14.65" customHeight="1" x14ac:dyDescent="0.25"/>
    <row r="60" ht="14.65" customHeight="1" x14ac:dyDescent="0.25"/>
    <row r="61" ht="14.65" customHeight="1" x14ac:dyDescent="0.25"/>
    <row r="62" ht="14.65" customHeight="1" x14ac:dyDescent="0.25"/>
    <row r="63" ht="14.65" customHeight="1" x14ac:dyDescent="0.25"/>
    <row r="64" ht="14.65" customHeight="1" x14ac:dyDescent="0.25"/>
    <row r="65" ht="14.65" customHeight="1" x14ac:dyDescent="0.25"/>
    <row r="66" ht="14.65" customHeight="1" x14ac:dyDescent="0.25"/>
    <row r="67" ht="14.65" customHeight="1" x14ac:dyDescent="0.25"/>
    <row r="68" ht="14.65" customHeight="1" x14ac:dyDescent="0.25"/>
    <row r="69" ht="14.65" customHeight="1" x14ac:dyDescent="0.25"/>
    <row r="70" ht="14.65" customHeight="1" x14ac:dyDescent="0.25"/>
    <row r="71" ht="14.65" customHeight="1" x14ac:dyDescent="0.25"/>
    <row r="72" ht="14.65" customHeight="1" x14ac:dyDescent="0.25"/>
    <row r="73" ht="14.65" customHeight="1" x14ac:dyDescent="0.25"/>
    <row r="74" ht="14.65" customHeight="1" x14ac:dyDescent="0.25"/>
    <row r="75" ht="14.65" customHeight="1" x14ac:dyDescent="0.25"/>
    <row r="76" ht="14.65" customHeight="1" x14ac:dyDescent="0.25"/>
    <row r="77" ht="14.65" customHeight="1" x14ac:dyDescent="0.25"/>
    <row r="78" ht="14.65" customHeight="1" x14ac:dyDescent="0.25"/>
    <row r="79" ht="14.65" customHeight="1" x14ac:dyDescent="0.25"/>
    <row r="80" ht="14.65" customHeight="1" x14ac:dyDescent="0.25"/>
    <row r="81" ht="14.65" customHeight="1" x14ac:dyDescent="0.25"/>
    <row r="82" ht="14.65" customHeight="1" x14ac:dyDescent="0.25"/>
    <row r="83" ht="14.65" customHeight="1" x14ac:dyDescent="0.25"/>
    <row r="84" ht="14.65" customHeight="1" x14ac:dyDescent="0.25"/>
    <row r="85" ht="14.65" customHeight="1" x14ac:dyDescent="0.25"/>
    <row r="86" ht="14.65" customHeight="1" x14ac:dyDescent="0.25"/>
    <row r="87" ht="14.65" customHeight="1" x14ac:dyDescent="0.25"/>
    <row r="88" ht="14.65" customHeight="1" x14ac:dyDescent="0.25"/>
    <row r="89" ht="14.65" customHeight="1" x14ac:dyDescent="0.25"/>
    <row r="90" ht="14.65" customHeight="1" x14ac:dyDescent="0.25"/>
    <row r="91" ht="14.65" customHeight="1" x14ac:dyDescent="0.25"/>
    <row r="92" ht="14.65" customHeight="1" x14ac:dyDescent="0.25"/>
    <row r="93" ht="14.65" customHeight="1" x14ac:dyDescent="0.25"/>
    <row r="94" ht="14.65" customHeight="1" x14ac:dyDescent="0.25"/>
    <row r="95" ht="14.65" customHeight="1" x14ac:dyDescent="0.25"/>
    <row r="96" ht="14.65" customHeight="1" x14ac:dyDescent="0.25"/>
    <row r="97" ht="14.65" customHeight="1" x14ac:dyDescent="0.25"/>
    <row r="98" ht="14.65" customHeight="1" x14ac:dyDescent="0.25"/>
    <row r="99" ht="14.65" customHeight="1" x14ac:dyDescent="0.25"/>
    <row r="100" ht="14.65" customHeight="1" x14ac:dyDescent="0.25"/>
    <row r="101" ht="14.65" customHeight="1" x14ac:dyDescent="0.25"/>
    <row r="102" ht="14.65" customHeight="1" x14ac:dyDescent="0.25"/>
    <row r="103" ht="14.65" customHeight="1" x14ac:dyDescent="0.25"/>
    <row r="104" ht="14.65" customHeight="1" x14ac:dyDescent="0.25"/>
    <row r="105" ht="14.65" customHeight="1" x14ac:dyDescent="0.25"/>
    <row r="106" ht="14.65" customHeight="1" x14ac:dyDescent="0.25"/>
    <row r="107" ht="14.65" customHeight="1" x14ac:dyDescent="0.25"/>
    <row r="108" ht="14.65" customHeight="1" x14ac:dyDescent="0.25"/>
    <row r="109" ht="14.65" customHeight="1" x14ac:dyDescent="0.25"/>
    <row r="110" ht="14.65" customHeight="1" x14ac:dyDescent="0.25"/>
    <row r="111" ht="14.65" customHeight="1" x14ac:dyDescent="0.25"/>
    <row r="112" ht="14.65" customHeight="1" x14ac:dyDescent="0.25"/>
    <row r="113" ht="14.65" customHeight="1" x14ac:dyDescent="0.25"/>
    <row r="114" ht="14.65" customHeight="1" x14ac:dyDescent="0.25"/>
    <row r="115" ht="14.65" customHeight="1" x14ac:dyDescent="0.25"/>
    <row r="116" ht="14.65" customHeight="1" x14ac:dyDescent="0.25"/>
    <row r="117" ht="14.65" customHeight="1" x14ac:dyDescent="0.25"/>
    <row r="118" ht="14.65" customHeight="1" x14ac:dyDescent="0.25"/>
    <row r="119" ht="14.65" customHeight="1" x14ac:dyDescent="0.25"/>
    <row r="120" ht="14.65" customHeight="1" x14ac:dyDescent="0.25"/>
    <row r="121" ht="14.65" customHeight="1" x14ac:dyDescent="0.25"/>
    <row r="122" ht="14.65" customHeight="1" x14ac:dyDescent="0.25"/>
    <row r="123" ht="14.65" customHeight="1" x14ac:dyDescent="0.25"/>
    <row r="124" ht="14.65" customHeight="1" x14ac:dyDescent="0.25"/>
    <row r="125" ht="14.65" customHeight="1" x14ac:dyDescent="0.25"/>
    <row r="126" ht="14.65" customHeight="1" x14ac:dyDescent="0.25"/>
    <row r="127" ht="14.65" customHeight="1" x14ac:dyDescent="0.25"/>
    <row r="128" ht="14.65" customHeight="1" x14ac:dyDescent="0.25"/>
    <row r="129" ht="14.65" customHeight="1" x14ac:dyDescent="0.25"/>
    <row r="130" ht="14.65" customHeight="1" x14ac:dyDescent="0.25"/>
    <row r="131" ht="14.65" customHeight="1" x14ac:dyDescent="0.25"/>
    <row r="132" ht="14.65" customHeight="1" x14ac:dyDescent="0.25"/>
    <row r="133" ht="14.65" customHeight="1" x14ac:dyDescent="0.25"/>
    <row r="134" ht="14.65" customHeight="1" x14ac:dyDescent="0.25"/>
    <row r="135" ht="14.65" customHeight="1" x14ac:dyDescent="0.25"/>
    <row r="136" ht="14.65" customHeight="1" x14ac:dyDescent="0.25"/>
    <row r="137" ht="14.65" customHeight="1" x14ac:dyDescent="0.25"/>
    <row r="138" ht="14.65" customHeight="1" x14ac:dyDescent="0.25"/>
    <row r="139" ht="14.65" customHeight="1" x14ac:dyDescent="0.25"/>
    <row r="140" ht="14.65" customHeight="1" x14ac:dyDescent="0.25"/>
    <row r="141" ht="14.65" customHeight="1" x14ac:dyDescent="0.25"/>
    <row r="142" ht="14.65" customHeight="1" x14ac:dyDescent="0.25"/>
    <row r="143" ht="14.65" customHeight="1" x14ac:dyDescent="0.25"/>
    <row r="144" ht="14.65" customHeight="1" x14ac:dyDescent="0.25"/>
    <row r="145" ht="14.65" customHeight="1" x14ac:dyDescent="0.25"/>
    <row r="146" ht="14.65" customHeight="1" x14ac:dyDescent="0.25"/>
    <row r="147" ht="14.65" customHeight="1" x14ac:dyDescent="0.25"/>
    <row r="148" ht="14.65" customHeight="1" x14ac:dyDescent="0.25"/>
    <row r="149" ht="14.65" customHeight="1" x14ac:dyDescent="0.25"/>
    <row r="150" ht="14.65" customHeight="1" x14ac:dyDescent="0.25"/>
    <row r="151" ht="14.65" customHeight="1" x14ac:dyDescent="0.25"/>
    <row r="152" ht="14.65" customHeight="1" x14ac:dyDescent="0.25"/>
    <row r="153" ht="14.65" customHeight="1" x14ac:dyDescent="0.25"/>
    <row r="154" ht="14.65" customHeight="1" x14ac:dyDescent="0.25"/>
    <row r="155" ht="14.65" customHeight="1" x14ac:dyDescent="0.25"/>
    <row r="156" ht="14.65" customHeight="1" x14ac:dyDescent="0.25"/>
    <row r="157" ht="14.65" customHeight="1" x14ac:dyDescent="0.25"/>
    <row r="158" ht="14.65" customHeight="1" x14ac:dyDescent="0.25"/>
    <row r="159" ht="14.65" customHeight="1" x14ac:dyDescent="0.25"/>
    <row r="160" ht="14.65" customHeight="1" x14ac:dyDescent="0.25"/>
    <row r="161" ht="14.65" customHeight="1" x14ac:dyDescent="0.25"/>
    <row r="162" ht="14.65" customHeight="1" x14ac:dyDescent="0.25"/>
    <row r="163" ht="14.65" customHeight="1" x14ac:dyDescent="0.25"/>
    <row r="164" ht="14.65" customHeight="1" x14ac:dyDescent="0.25"/>
    <row r="165" ht="14.65" customHeight="1" x14ac:dyDescent="0.25"/>
    <row r="166" ht="14.65" customHeight="1" x14ac:dyDescent="0.25"/>
    <row r="167" ht="14.65" customHeight="1" x14ac:dyDescent="0.25"/>
    <row r="168" ht="14.65" customHeight="1" x14ac:dyDescent="0.25"/>
    <row r="169" ht="14.65" customHeight="1" x14ac:dyDescent="0.25"/>
    <row r="170" ht="14.65" customHeight="1" x14ac:dyDescent="0.25"/>
    <row r="171" ht="14.65" customHeight="1" x14ac:dyDescent="0.25"/>
    <row r="172" ht="14.65" customHeight="1" x14ac:dyDescent="0.25"/>
    <row r="173" ht="14.65" customHeight="1" x14ac:dyDescent="0.25"/>
    <row r="174" ht="14.65" customHeight="1" x14ac:dyDescent="0.25"/>
    <row r="175" ht="14.65" customHeight="1" x14ac:dyDescent="0.25"/>
    <row r="176" ht="14.65" customHeight="1" x14ac:dyDescent="0.25"/>
    <row r="177" ht="14.65" customHeight="1" x14ac:dyDescent="0.25"/>
    <row r="178" ht="14.65" customHeight="1" x14ac:dyDescent="0.25"/>
    <row r="179" ht="14.65" customHeight="1" x14ac:dyDescent="0.25"/>
    <row r="180" ht="14.65" customHeight="1" x14ac:dyDescent="0.25"/>
    <row r="181" ht="14.65" customHeight="1" x14ac:dyDescent="0.25"/>
    <row r="182" ht="14.65" customHeight="1" x14ac:dyDescent="0.25"/>
    <row r="183" ht="14.65" customHeight="1" x14ac:dyDescent="0.25"/>
    <row r="184" ht="14.65" customHeight="1" x14ac:dyDescent="0.25"/>
    <row r="185" ht="14.65" customHeight="1" x14ac:dyDescent="0.25"/>
    <row r="186" ht="14.65" customHeight="1" x14ac:dyDescent="0.25"/>
    <row r="187" ht="14.65" customHeight="1" x14ac:dyDescent="0.25"/>
    <row r="188" ht="14.65" customHeight="1" x14ac:dyDescent="0.25"/>
    <row r="189" ht="14.65" customHeight="1" x14ac:dyDescent="0.25"/>
    <row r="190" ht="14.65" customHeight="1" x14ac:dyDescent="0.25"/>
    <row r="191" ht="14.65" customHeight="1" x14ac:dyDescent="0.25"/>
    <row r="192" ht="14.65" customHeight="1" x14ac:dyDescent="0.25"/>
    <row r="193" ht="14.65" customHeight="1" x14ac:dyDescent="0.25"/>
    <row r="194" ht="14.65" customHeight="1" x14ac:dyDescent="0.25"/>
    <row r="195" ht="14.65" customHeight="1" x14ac:dyDescent="0.25"/>
    <row r="196" ht="14.65" customHeight="1" x14ac:dyDescent="0.25"/>
    <row r="197" ht="14.65" customHeight="1" x14ac:dyDescent="0.25"/>
    <row r="198" ht="14.65" customHeight="1" x14ac:dyDescent="0.25"/>
  </sheetData>
  <sheetProtection formatCells="0" formatColumns="0" formatRows="0"/>
  <pageMargins left="0.7" right="0.7" top="0.75" bottom="0.75" header="0.51180555555555496" footer="0.51180555555555496"/>
  <pageSetup firstPageNumber="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37CBD-31FE-4958-978A-BBA351FD1B51}">
  <dimension ref="A1:M173"/>
  <sheetViews>
    <sheetView showGridLines="0" zoomScaleNormal="100" workbookViewId="0"/>
  </sheetViews>
  <sheetFormatPr defaultColWidth="0" defaultRowHeight="0" customHeight="1" zeroHeight="1" x14ac:dyDescent="0.25"/>
  <cols>
    <col min="1" max="1" width="6.42578125" style="4" bestFit="1" customWidth="1"/>
    <col min="2" max="2" width="11.85546875" style="4" customWidth="1"/>
    <col min="3" max="53" width="11.42578125" style="4" customWidth="1"/>
    <col min="54" max="16384" width="0" style="4" hidden="1"/>
  </cols>
  <sheetData>
    <row r="1" spans="1:13" ht="14.65" customHeight="1" x14ac:dyDescent="0.25">
      <c r="A1" s="77"/>
      <c r="B1" s="78" t="s">
        <v>102</v>
      </c>
      <c r="C1" s="46"/>
      <c r="D1" s="46"/>
      <c r="E1" s="46"/>
      <c r="F1" s="46"/>
      <c r="G1" s="46"/>
      <c r="H1" s="47"/>
      <c r="I1" s="47"/>
      <c r="J1" s="79"/>
    </row>
    <row r="2" spans="1:13" ht="14.65" customHeight="1" x14ac:dyDescent="0.25">
      <c r="A2" s="77"/>
      <c r="B2" s="78"/>
      <c r="C2" s="47" t="s">
        <v>122</v>
      </c>
      <c r="D2" s="47"/>
      <c r="E2" s="47"/>
      <c r="F2" s="47"/>
      <c r="G2" s="47"/>
      <c r="H2" s="47"/>
      <c r="I2" s="47"/>
      <c r="J2" s="79"/>
    </row>
    <row r="3" spans="1:13" ht="14.65" customHeight="1" x14ac:dyDescent="0.25">
      <c r="A3" s="77"/>
      <c r="B3" s="78"/>
      <c r="C3" s="47" t="s">
        <v>56</v>
      </c>
      <c r="D3" s="47"/>
      <c r="E3" s="47"/>
      <c r="F3" s="47"/>
      <c r="G3" s="47"/>
      <c r="H3" s="47"/>
      <c r="I3" s="47"/>
      <c r="J3" s="79"/>
      <c r="M3" s="43"/>
    </row>
    <row r="4" spans="1:13" ht="14.65" customHeight="1" x14ac:dyDescent="0.25">
      <c r="A4" s="77"/>
      <c r="B4" s="78"/>
      <c r="C4" s="47"/>
      <c r="D4" s="47"/>
      <c r="E4" s="47"/>
      <c r="F4" s="47"/>
      <c r="G4" s="47"/>
      <c r="H4" s="47"/>
      <c r="I4" s="47"/>
      <c r="J4" s="79"/>
    </row>
    <row r="5" spans="1:13" ht="14.65" customHeight="1" x14ac:dyDescent="0.25">
      <c r="A5" s="77"/>
      <c r="B5" s="78"/>
      <c r="C5" s="73" t="s">
        <v>124</v>
      </c>
      <c r="D5" s="47"/>
      <c r="E5" s="47"/>
      <c r="F5" s="47"/>
      <c r="G5" s="47"/>
      <c r="H5" s="47"/>
      <c r="I5" s="47"/>
      <c r="J5" s="79"/>
    </row>
    <row r="6" spans="1:13" ht="14.65" customHeight="1" x14ac:dyDescent="0.25">
      <c r="A6" s="77"/>
      <c r="B6" s="78"/>
      <c r="C6" s="9" t="s">
        <v>117</v>
      </c>
      <c r="D6" s="47"/>
      <c r="E6" s="47"/>
      <c r="F6" s="47"/>
      <c r="G6" s="47"/>
      <c r="H6" s="47"/>
      <c r="I6" s="47"/>
      <c r="J6" s="79"/>
    </row>
    <row r="7" spans="1:13" ht="14.65" customHeight="1" x14ac:dyDescent="0.25">
      <c r="A7" s="77"/>
      <c r="B7" s="78"/>
      <c r="C7" s="73" t="s">
        <v>57</v>
      </c>
      <c r="D7" s="47"/>
      <c r="E7" s="47"/>
      <c r="F7" s="47"/>
      <c r="G7" s="47"/>
      <c r="H7" s="47"/>
      <c r="I7" s="47"/>
      <c r="J7" s="79"/>
    </row>
    <row r="8" spans="1:13" ht="14.65" customHeight="1" x14ac:dyDescent="0.25">
      <c r="A8" s="77"/>
      <c r="B8" s="78"/>
      <c r="C8" s="73" t="s">
        <v>58</v>
      </c>
      <c r="D8" s="47"/>
      <c r="E8" s="47"/>
      <c r="F8" s="47"/>
      <c r="G8" s="47"/>
      <c r="H8" s="47"/>
      <c r="I8" s="47"/>
      <c r="J8" s="79"/>
    </row>
    <row r="9" spans="1:13" ht="14.65" customHeight="1" x14ac:dyDescent="0.25">
      <c r="A9" s="77"/>
      <c r="B9" s="78"/>
      <c r="C9" s="47"/>
      <c r="D9" s="47"/>
      <c r="E9" s="47"/>
      <c r="F9" s="47"/>
      <c r="G9" s="47"/>
      <c r="H9" s="47"/>
      <c r="I9" s="47"/>
      <c r="J9" s="79"/>
    </row>
    <row r="10" spans="1:13" ht="14.65" customHeight="1" x14ac:dyDescent="0.25">
      <c r="A10" s="77"/>
      <c r="B10" s="78"/>
      <c r="C10" s="47" t="s">
        <v>59</v>
      </c>
      <c r="D10" s="47"/>
      <c r="E10" s="47"/>
      <c r="F10" s="47"/>
      <c r="G10" s="47"/>
      <c r="H10" s="47"/>
      <c r="I10" s="47"/>
      <c r="J10" s="79"/>
    </row>
    <row r="11" spans="1:13" ht="14.65" customHeight="1" x14ac:dyDescent="0.25">
      <c r="A11" s="77"/>
      <c r="B11" s="78"/>
      <c r="C11" s="60" t="s">
        <v>60</v>
      </c>
      <c r="D11" s="61"/>
      <c r="E11" s="61"/>
      <c r="F11" s="61"/>
      <c r="G11" s="60">
        <v>0.5</v>
      </c>
      <c r="H11" s="61">
        <v>1.5</v>
      </c>
      <c r="I11" s="80">
        <v>2.5</v>
      </c>
      <c r="J11" s="79"/>
    </row>
    <row r="12" spans="1:13" ht="14.65" customHeight="1" x14ac:dyDescent="0.25">
      <c r="A12" s="77"/>
      <c r="B12" s="78"/>
      <c r="C12" s="62" t="s">
        <v>61</v>
      </c>
      <c r="D12" s="47"/>
      <c r="E12" s="47"/>
      <c r="F12" s="47"/>
      <c r="G12" s="106">
        <v>1.4999999999999999E-2</v>
      </c>
      <c r="H12" s="107">
        <v>1.7999999999999999E-2</v>
      </c>
      <c r="I12" s="108">
        <v>1.9E-2</v>
      </c>
      <c r="J12" s="79"/>
    </row>
    <row r="13" spans="1:13" ht="14.65" customHeight="1" x14ac:dyDescent="0.25">
      <c r="A13" s="77"/>
      <c r="B13" s="78"/>
      <c r="C13" s="62" t="s">
        <v>62</v>
      </c>
      <c r="D13" s="53"/>
      <c r="E13" s="54"/>
      <c r="F13" s="54"/>
      <c r="G13" s="106">
        <v>2.1999999999999999E-2</v>
      </c>
      <c r="H13" s="107">
        <v>2.5000000000000001E-2</v>
      </c>
      <c r="I13" s="108">
        <v>2.8000000000000001E-2</v>
      </c>
      <c r="J13" s="79"/>
    </row>
    <row r="14" spans="1:13" ht="31.5" customHeight="1" x14ac:dyDescent="0.25">
      <c r="A14" s="77"/>
      <c r="B14" s="78"/>
      <c r="C14" s="132" t="s">
        <v>126</v>
      </c>
      <c r="D14" s="133"/>
      <c r="E14" s="133"/>
      <c r="F14" s="134"/>
      <c r="G14" s="109">
        <v>3.0000000000000001E-3</v>
      </c>
      <c r="H14" s="110">
        <v>3.0000000000000001E-3</v>
      </c>
      <c r="I14" s="111">
        <v>5.0000000000000001E-3</v>
      </c>
      <c r="J14" s="79"/>
      <c r="K14" s="115"/>
    </row>
    <row r="15" spans="1:13" ht="14.65" customHeight="1" x14ac:dyDescent="0.25">
      <c r="A15" s="77"/>
      <c r="B15" s="78"/>
      <c r="C15" s="47"/>
      <c r="D15" s="47"/>
      <c r="E15" s="47"/>
      <c r="F15" s="47"/>
      <c r="G15" s="47"/>
      <c r="H15" s="47"/>
      <c r="I15" s="47"/>
      <c r="J15" s="79"/>
    </row>
    <row r="16" spans="1:13" ht="14.65" customHeight="1" x14ac:dyDescent="0.25">
      <c r="A16" s="105" t="s">
        <v>7</v>
      </c>
      <c r="B16" s="78" t="s">
        <v>103</v>
      </c>
      <c r="C16" s="46" t="s">
        <v>63</v>
      </c>
      <c r="D16" s="46"/>
      <c r="E16" s="46"/>
      <c r="F16" s="46"/>
      <c r="G16" s="46"/>
      <c r="H16" s="46"/>
      <c r="I16" s="46"/>
      <c r="J16" s="79"/>
    </row>
    <row r="17" spans="1:11" ht="14.65" customHeight="1" x14ac:dyDescent="0.25">
      <c r="A17" s="105"/>
      <c r="B17" s="78"/>
      <c r="C17" s="46"/>
      <c r="D17" s="46"/>
      <c r="E17" s="46"/>
      <c r="F17" s="46"/>
      <c r="G17" s="46"/>
      <c r="H17" s="46"/>
      <c r="I17" s="46"/>
      <c r="J17" s="79"/>
    </row>
    <row r="18" spans="1:11" ht="14.65" customHeight="1" x14ac:dyDescent="0.25">
      <c r="A18" s="105" t="s">
        <v>10</v>
      </c>
      <c r="B18" s="78" t="s">
        <v>8</v>
      </c>
      <c r="C18" s="46" t="s">
        <v>64</v>
      </c>
      <c r="D18" s="46"/>
      <c r="E18" s="46"/>
      <c r="F18" s="46"/>
      <c r="G18" s="46"/>
      <c r="H18" s="46"/>
      <c r="I18" s="46"/>
      <c r="J18" s="79"/>
    </row>
    <row r="19" spans="1:11" ht="14.65" customHeight="1" thickBot="1" x14ac:dyDescent="0.3">
      <c r="A19" s="90"/>
      <c r="B19" s="91"/>
      <c r="C19" s="72"/>
      <c r="D19" s="92"/>
      <c r="E19" s="92"/>
      <c r="F19" s="92"/>
      <c r="G19" s="92"/>
      <c r="H19" s="92"/>
      <c r="I19" s="92"/>
      <c r="J19" s="96"/>
    </row>
    <row r="20" spans="1:11" ht="14.65" customHeight="1" thickBot="1" x14ac:dyDescent="0.3">
      <c r="A20" s="97" t="s">
        <v>12</v>
      </c>
      <c r="B20" s="98"/>
      <c r="C20" s="98"/>
      <c r="D20" s="98"/>
      <c r="E20" s="98"/>
      <c r="F20" s="99"/>
      <c r="G20" s="100"/>
      <c r="H20" s="100"/>
      <c r="I20" s="100"/>
      <c r="J20" s="101"/>
      <c r="K20"/>
    </row>
    <row r="21" spans="1:11" ht="14.65" customHeight="1" x14ac:dyDescent="0.25"/>
    <row r="22" spans="1:11" ht="14.65" customHeight="1" x14ac:dyDescent="0.25">
      <c r="C22" s="4" t="s">
        <v>113</v>
      </c>
    </row>
    <row r="23" spans="1:11" ht="14.65" customHeight="1" x14ac:dyDescent="0.25">
      <c r="C23" s="4" t="s">
        <v>65</v>
      </c>
      <c r="E23" s="4">
        <f>G11</f>
        <v>0.5</v>
      </c>
      <c r="F23" s="4">
        <f>H11</f>
        <v>1.5</v>
      </c>
      <c r="G23" s="4">
        <f>I11</f>
        <v>2.5</v>
      </c>
    </row>
    <row r="24" spans="1:11" ht="14.65" customHeight="1" x14ac:dyDescent="0.25">
      <c r="A24" s="4">
        <v>0.25</v>
      </c>
      <c r="C24" s="4" t="s">
        <v>66</v>
      </c>
      <c r="E24" s="66">
        <v>200000</v>
      </c>
      <c r="F24" s="67">
        <f>E24</f>
        <v>200000</v>
      </c>
      <c r="G24" s="67">
        <f>F24</f>
        <v>200000</v>
      </c>
    </row>
    <row r="25" spans="1:11" ht="14.65" customHeight="1" x14ac:dyDescent="0.25">
      <c r="A25" s="4">
        <v>0.25</v>
      </c>
      <c r="C25" s="4" t="s">
        <v>67</v>
      </c>
      <c r="E25" s="68">
        <f>G13-G14</f>
        <v>1.9E-2</v>
      </c>
      <c r="F25" s="68">
        <f>H13-H14</f>
        <v>2.2000000000000002E-2</v>
      </c>
      <c r="G25" s="68">
        <f>I13-I14</f>
        <v>2.3E-2</v>
      </c>
      <c r="H25" s="4" t="s">
        <v>68</v>
      </c>
    </row>
    <row r="26" spans="1:11" ht="14.65" customHeight="1" x14ac:dyDescent="0.25">
      <c r="A26" s="4">
        <v>0.25</v>
      </c>
      <c r="C26" s="4" t="s">
        <v>69</v>
      </c>
      <c r="E26" s="112">
        <f>E24/(1+E25)^E23</f>
        <v>198126.65331964497</v>
      </c>
      <c r="F26" s="112">
        <f>F24/(1+F25)^F23</f>
        <v>193576.95407263469</v>
      </c>
      <c r="G26" s="112">
        <f t="shared" ref="G26" si="0">G24/(1+G25)^G23</f>
        <v>188947.39616012105</v>
      </c>
    </row>
    <row r="27" spans="1:11" ht="14.65" customHeight="1" x14ac:dyDescent="0.25"/>
    <row r="28" spans="1:11" ht="14.65" customHeight="1" x14ac:dyDescent="0.25">
      <c r="C28" s="4" t="s">
        <v>70</v>
      </c>
      <c r="E28" s="69">
        <f>SUM(E26:G26)</f>
        <v>580651.00355240074</v>
      </c>
      <c r="F28" s="70"/>
    </row>
    <row r="29" spans="1:11" ht="14.65" customHeight="1" x14ac:dyDescent="0.25">
      <c r="C29" s="4" t="s">
        <v>71</v>
      </c>
      <c r="E29" s="71">
        <v>0.04</v>
      </c>
      <c r="F29" s="70"/>
    </row>
    <row r="30" spans="1:11" ht="14.65" customHeight="1" x14ac:dyDescent="0.25">
      <c r="A30" s="4">
        <v>0.25</v>
      </c>
      <c r="C30" s="4" t="s">
        <v>72</v>
      </c>
      <c r="E30" s="69">
        <f>E28*E29</f>
        <v>23226.04014209603</v>
      </c>
      <c r="F30" s="70"/>
    </row>
    <row r="31" spans="1:11" ht="14.65" customHeight="1" x14ac:dyDescent="0.25">
      <c r="A31" s="4">
        <v>0.25</v>
      </c>
      <c r="C31" s="4" t="s">
        <v>18</v>
      </c>
      <c r="E31" s="69">
        <f>SUM(E28:E30)</f>
        <v>603877.08369449677</v>
      </c>
    </row>
    <row r="32" spans="1:11" ht="14.65" customHeight="1" x14ac:dyDescent="0.25"/>
    <row r="33" spans="3:3" ht="14.65" customHeight="1" x14ac:dyDescent="0.25">
      <c r="C33" s="4" t="s">
        <v>125</v>
      </c>
    </row>
    <row r="34" spans="3:3" ht="14.65" customHeight="1" x14ac:dyDescent="0.25"/>
    <row r="35" spans="3:3" ht="14.65" customHeight="1" x14ac:dyDescent="0.25">
      <c r="C35" s="4" t="s">
        <v>74</v>
      </c>
    </row>
    <row r="36" spans="3:3" ht="14.65" customHeight="1" x14ac:dyDescent="0.25">
      <c r="C36" s="4" t="s">
        <v>75</v>
      </c>
    </row>
    <row r="37" spans="3:3" ht="14.65" customHeight="1" x14ac:dyDescent="0.25">
      <c r="C37" s="4" t="s">
        <v>76</v>
      </c>
    </row>
    <row r="38" spans="3:3" ht="14.65" customHeight="1" x14ac:dyDescent="0.25">
      <c r="C38" s="4" t="s">
        <v>77</v>
      </c>
    </row>
    <row r="39" spans="3:3" ht="14.65" customHeight="1" x14ac:dyDescent="0.25">
      <c r="C39" s="4" t="s">
        <v>78</v>
      </c>
    </row>
    <row r="40" spans="3:3" ht="14.65" customHeight="1" x14ac:dyDescent="0.25">
      <c r="C40" s="4" t="s">
        <v>79</v>
      </c>
    </row>
    <row r="41" spans="3:3" ht="14.65" customHeight="1" x14ac:dyDescent="0.25">
      <c r="C41" s="4" t="s">
        <v>80</v>
      </c>
    </row>
    <row r="42" spans="3:3" ht="14.65" customHeight="1" x14ac:dyDescent="0.25">
      <c r="C42" s="4" t="s">
        <v>81</v>
      </c>
    </row>
    <row r="43" spans="3:3" ht="14.65" customHeight="1" x14ac:dyDescent="0.25"/>
    <row r="44" spans="3:3" ht="14.65" customHeight="1" x14ac:dyDescent="0.25"/>
    <row r="45" spans="3:3" ht="14.65" customHeight="1" x14ac:dyDescent="0.25"/>
    <row r="46" spans="3:3" ht="14.65" customHeight="1" x14ac:dyDescent="0.25"/>
    <row r="47" spans="3:3" ht="14.65" customHeight="1" x14ac:dyDescent="0.25"/>
    <row r="48" spans="3:3" ht="14.65" customHeight="1" x14ac:dyDescent="0.25"/>
    <row r="49" ht="14.65" customHeight="1" x14ac:dyDescent="0.25"/>
    <row r="50" ht="14.65" customHeight="1" x14ac:dyDescent="0.25"/>
    <row r="51" ht="14.65" customHeight="1" x14ac:dyDescent="0.25"/>
    <row r="52" ht="14.65" customHeight="1" x14ac:dyDescent="0.25"/>
    <row r="53" ht="14.65" customHeight="1" x14ac:dyDescent="0.25"/>
    <row r="54" ht="14.65" customHeight="1" x14ac:dyDescent="0.25"/>
    <row r="55" ht="14.65" customHeight="1" x14ac:dyDescent="0.25"/>
    <row r="56" ht="14.65" customHeight="1" x14ac:dyDescent="0.25"/>
    <row r="57" ht="14.65" customHeight="1" x14ac:dyDescent="0.25"/>
    <row r="58" ht="14.65" customHeight="1" x14ac:dyDescent="0.25"/>
    <row r="59" ht="14.65" customHeight="1" x14ac:dyDescent="0.25"/>
    <row r="60" ht="14.65" customHeight="1" x14ac:dyDescent="0.25"/>
    <row r="61" ht="14.65" customHeight="1" x14ac:dyDescent="0.25"/>
    <row r="62" ht="14.65" customHeight="1" x14ac:dyDescent="0.25"/>
    <row r="63" ht="14.65" customHeight="1" x14ac:dyDescent="0.25"/>
    <row r="64" ht="14.65" customHeight="1" x14ac:dyDescent="0.25"/>
    <row r="65" ht="14.65" customHeight="1" x14ac:dyDescent="0.25"/>
    <row r="66" ht="14.65" customHeight="1" x14ac:dyDescent="0.25"/>
    <row r="67" ht="14.65" customHeight="1" x14ac:dyDescent="0.25"/>
    <row r="68" ht="14.65" customHeight="1" x14ac:dyDescent="0.25"/>
    <row r="69" ht="14.65" customHeight="1" x14ac:dyDescent="0.25"/>
    <row r="70" ht="14.65" customHeight="1" x14ac:dyDescent="0.25"/>
    <row r="71" ht="14.65" customHeight="1" x14ac:dyDescent="0.25"/>
    <row r="72" ht="14.65" customHeight="1" x14ac:dyDescent="0.25"/>
    <row r="73" ht="14.65" customHeight="1" x14ac:dyDescent="0.25"/>
    <row r="74" ht="14.65" customHeight="1" x14ac:dyDescent="0.25"/>
    <row r="75" ht="14.65" customHeight="1" x14ac:dyDescent="0.25"/>
    <row r="76" ht="14.65" customHeight="1" x14ac:dyDescent="0.25"/>
    <row r="77" ht="14.65" customHeight="1" x14ac:dyDescent="0.25"/>
    <row r="78" ht="14.65" customHeight="1" x14ac:dyDescent="0.25"/>
    <row r="79" ht="14.65" customHeight="1" x14ac:dyDescent="0.25"/>
    <row r="80" ht="14.65" customHeight="1" x14ac:dyDescent="0.25"/>
    <row r="81" ht="14.65" customHeight="1" x14ac:dyDescent="0.25"/>
    <row r="82" ht="14.65" customHeight="1" x14ac:dyDescent="0.25"/>
    <row r="83" ht="14.65" customHeight="1" x14ac:dyDescent="0.25"/>
    <row r="84" ht="14.65" customHeight="1" x14ac:dyDescent="0.25"/>
    <row r="85" ht="14.65" customHeight="1" x14ac:dyDescent="0.25"/>
    <row r="86" ht="14.65" customHeight="1" x14ac:dyDescent="0.25"/>
    <row r="87" ht="14.65" customHeight="1" x14ac:dyDescent="0.25"/>
    <row r="88" ht="14.65" customHeight="1" x14ac:dyDescent="0.25"/>
    <row r="89" ht="14.65" customHeight="1" x14ac:dyDescent="0.25"/>
    <row r="90" ht="14.65" customHeight="1" x14ac:dyDescent="0.25"/>
    <row r="91" ht="14.65" customHeight="1" x14ac:dyDescent="0.25"/>
    <row r="92" ht="14.65" customHeight="1" x14ac:dyDescent="0.25"/>
    <row r="93" ht="14.65" customHeight="1" x14ac:dyDescent="0.25"/>
    <row r="94" ht="14.65" customHeight="1" x14ac:dyDescent="0.25"/>
    <row r="95" ht="14.65" customHeight="1" x14ac:dyDescent="0.25"/>
    <row r="96" ht="14.65" customHeight="1" x14ac:dyDescent="0.25"/>
    <row r="97" ht="14.65" customHeight="1" x14ac:dyDescent="0.25"/>
    <row r="98" ht="14.65" customHeight="1" x14ac:dyDescent="0.25"/>
    <row r="99" ht="14.65" customHeight="1" x14ac:dyDescent="0.25"/>
    <row r="100" ht="14.65" customHeight="1" x14ac:dyDescent="0.25"/>
    <row r="101" ht="14.65" customHeight="1" x14ac:dyDescent="0.25"/>
    <row r="102" ht="14.65" customHeight="1" x14ac:dyDescent="0.25"/>
    <row r="103" ht="14.65" customHeight="1" x14ac:dyDescent="0.25"/>
    <row r="104" ht="14.65" customHeight="1" x14ac:dyDescent="0.25"/>
    <row r="105" ht="14.65" customHeight="1" x14ac:dyDescent="0.25"/>
    <row r="106" ht="14.65" customHeight="1" x14ac:dyDescent="0.25"/>
    <row r="107" ht="14.65" customHeight="1" x14ac:dyDescent="0.25"/>
    <row r="108" ht="14.65" customHeight="1" x14ac:dyDescent="0.25"/>
    <row r="109" ht="14.65" customHeight="1" x14ac:dyDescent="0.25"/>
    <row r="110" ht="14.65" customHeight="1" x14ac:dyDescent="0.25"/>
    <row r="111" ht="14.65" customHeight="1" x14ac:dyDescent="0.25"/>
    <row r="112" ht="14.65" customHeight="1" x14ac:dyDescent="0.25"/>
    <row r="113" ht="14.65" customHeight="1" x14ac:dyDescent="0.25"/>
    <row r="114" ht="14.65" customHeight="1" x14ac:dyDescent="0.25"/>
    <row r="115" ht="14.65" customHeight="1" x14ac:dyDescent="0.25"/>
    <row r="116" ht="14.65" customHeight="1" x14ac:dyDescent="0.25"/>
    <row r="117" ht="14.65" customHeight="1" x14ac:dyDescent="0.25"/>
    <row r="118" ht="14.65" customHeight="1" x14ac:dyDescent="0.25"/>
    <row r="119" ht="14.65" customHeight="1" x14ac:dyDescent="0.25"/>
    <row r="120" ht="14.65" customHeight="1" x14ac:dyDescent="0.25"/>
    <row r="121" ht="14.65" customHeight="1" x14ac:dyDescent="0.25"/>
    <row r="122" ht="14.65" customHeight="1" x14ac:dyDescent="0.25"/>
    <row r="123" ht="14.65" customHeight="1" x14ac:dyDescent="0.25"/>
    <row r="124" ht="14.65" customHeight="1" x14ac:dyDescent="0.25"/>
    <row r="125" ht="14.65" customHeight="1" x14ac:dyDescent="0.25"/>
    <row r="126" ht="14.65" customHeight="1" x14ac:dyDescent="0.25"/>
    <row r="127" ht="14.65" customHeight="1" x14ac:dyDescent="0.25"/>
    <row r="128" ht="14.65" customHeight="1" x14ac:dyDescent="0.25"/>
    <row r="129" ht="14.65" customHeight="1" x14ac:dyDescent="0.25"/>
    <row r="130" ht="14.65" customHeight="1" x14ac:dyDescent="0.25"/>
    <row r="131" ht="14.65" customHeight="1" x14ac:dyDescent="0.25"/>
    <row r="132" ht="14.65" customHeight="1" x14ac:dyDescent="0.25"/>
    <row r="133" ht="14.65" customHeight="1" x14ac:dyDescent="0.25"/>
    <row r="134" ht="14.65" customHeight="1" x14ac:dyDescent="0.25"/>
    <row r="135" ht="14.65" customHeight="1" x14ac:dyDescent="0.25"/>
    <row r="136" ht="14.65" customHeight="1" x14ac:dyDescent="0.25"/>
    <row r="137" ht="14.65" customHeight="1" x14ac:dyDescent="0.25"/>
    <row r="138" ht="14.65" customHeight="1" x14ac:dyDescent="0.25"/>
    <row r="139" ht="14.65" customHeight="1" x14ac:dyDescent="0.25"/>
    <row r="140" ht="14.65" customHeight="1" x14ac:dyDescent="0.25"/>
    <row r="141" ht="14.65" customHeight="1" x14ac:dyDescent="0.25"/>
    <row r="142" ht="14.65" customHeight="1" x14ac:dyDescent="0.25"/>
    <row r="143" ht="14.65" customHeight="1" x14ac:dyDescent="0.25"/>
    <row r="144" ht="14.65" customHeight="1" x14ac:dyDescent="0.25"/>
    <row r="145" ht="14.65" customHeight="1" x14ac:dyDescent="0.25"/>
    <row r="146" ht="14.65" customHeight="1" x14ac:dyDescent="0.25"/>
    <row r="147" ht="14.65" customHeight="1" x14ac:dyDescent="0.25"/>
    <row r="148" ht="14.65" customHeight="1" x14ac:dyDescent="0.25"/>
    <row r="149" ht="14.65" customHeight="1" x14ac:dyDescent="0.25"/>
    <row r="150" ht="14.65" customHeight="1" x14ac:dyDescent="0.25"/>
    <row r="151" ht="14.65" customHeight="1" x14ac:dyDescent="0.25"/>
    <row r="152" ht="14.65" customHeight="1" x14ac:dyDescent="0.25"/>
    <row r="153" ht="14.65" customHeight="1" x14ac:dyDescent="0.25"/>
    <row r="154" ht="14.65" customHeight="1" x14ac:dyDescent="0.25"/>
    <row r="155" ht="14.65" customHeight="1" x14ac:dyDescent="0.25"/>
    <row r="156" ht="14.65" customHeight="1" x14ac:dyDescent="0.25"/>
    <row r="157" ht="14.65" customHeight="1" x14ac:dyDescent="0.25"/>
    <row r="158" ht="14.65" customHeight="1" x14ac:dyDescent="0.25"/>
    <row r="159" ht="14.65" customHeight="1" x14ac:dyDescent="0.25"/>
    <row r="160" ht="14.65" customHeight="1" x14ac:dyDescent="0.25"/>
    <row r="161" ht="14.65" customHeight="1" x14ac:dyDescent="0.25"/>
    <row r="162" ht="14.65" customHeight="1" x14ac:dyDescent="0.25"/>
    <row r="163" ht="14.65" customHeight="1" x14ac:dyDescent="0.25"/>
    <row r="164" ht="14.65" customHeight="1" x14ac:dyDescent="0.25"/>
    <row r="165" ht="14.65" customHeight="1" x14ac:dyDescent="0.25"/>
    <row r="166" ht="14.65" customHeight="1" x14ac:dyDescent="0.25"/>
    <row r="167" ht="14.65" customHeight="1" x14ac:dyDescent="0.25"/>
    <row r="168" ht="14.65" customHeight="1" x14ac:dyDescent="0.25"/>
    <row r="169" ht="14.65" customHeight="1" x14ac:dyDescent="0.25"/>
    <row r="170" ht="14.65" customHeight="1" x14ac:dyDescent="0.25"/>
    <row r="171" ht="14.65" customHeight="1" x14ac:dyDescent="0.25"/>
    <row r="172" ht="14.65" customHeight="1" x14ac:dyDescent="0.25"/>
    <row r="173" ht="14.65" customHeight="1" x14ac:dyDescent="0.25"/>
  </sheetData>
  <sheetProtection formatCells="0" formatColumns="0" formatRows="0"/>
  <mergeCells count="1">
    <mergeCell ref="C14:F14"/>
  </mergeCells>
  <pageMargins left="0.7" right="0.7" top="0.75" bottom="0.75" header="0.51180555555555496" footer="0.51180555555555496"/>
  <pageSetup firstPageNumber="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Sample-1</vt:lpstr>
      <vt:lpstr>Sample-2</vt:lpstr>
      <vt:lpstr>Sample-3</vt:lpstr>
      <vt:lpstr>Sample-4</vt:lpstr>
      <vt:lpstr>Sample-5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2022-09-22T18:10:40Z</dcterms:created>
  <dcterms:modified xsi:type="dcterms:W3CDTF">2022-10-06T16:11:14Z</dcterms:modified>
</cp:coreProperties>
</file>