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https://casact-my.sharepoint.com/personal/slitrenta_casact_org/Documents/Desktop/Spring 2021 Exam Syllabi Online Text References/8/"/>
    </mc:Choice>
  </mc:AlternateContent>
  <xr:revisionPtr revIDLastSave="0" documentId="8_{DC2B88FE-56C5-455B-9BAE-B54A5D85FF93}" xr6:coauthVersionLast="46" xr6:coauthVersionMax="46" xr10:uidLastSave="{00000000-0000-0000-0000-000000000000}"/>
  <bookViews>
    <workbookView xWindow="28680" yWindow="-120" windowWidth="29040" windowHeight="15840" xr2:uid="{00000000-000D-0000-FFFF-FFFF00000000}"/>
  </bookViews>
  <sheets>
    <sheet name="Introduction" sheetId="1" r:id="rId1"/>
    <sheet name="Step 1" sheetId="21" r:id="rId2"/>
    <sheet name="Step 1 Answer" sheetId="2" r:id="rId3"/>
    <sheet name="Step 2" sheetId="3" r:id="rId4"/>
    <sheet name="Step 2 Answer" sheetId="4" r:id="rId5"/>
    <sheet name="Step 3" sheetId="5" r:id="rId6"/>
    <sheet name="Step 3 Answer" sheetId="6" r:id="rId7"/>
    <sheet name="Step 4" sheetId="7" r:id="rId8"/>
    <sheet name="Step 4 Answer" sheetId="8" r:id="rId9"/>
    <sheet name="Step 5" sheetId="9" r:id="rId10"/>
    <sheet name="Step 5 Answer" sheetId="10" r:id="rId11"/>
    <sheet name="Step 6" sheetId="11" r:id="rId12"/>
    <sheet name="Step 6 Answer" sheetId="12" r:id="rId13"/>
    <sheet name="Step 7" sheetId="13" r:id="rId14"/>
    <sheet name="Step 7 Answer" sheetId="14" r:id="rId15"/>
    <sheet name="Step 8" sheetId="15" r:id="rId16"/>
    <sheet name="Step 8 Answers" sheetId="16" r:id="rId17"/>
    <sheet name="Step 9" sheetId="17" r:id="rId18"/>
    <sheet name="Step 9 Answers" sheetId="18" r:id="rId19"/>
    <sheet name="Step 10" sheetId="19" r:id="rId20"/>
    <sheet name="Step 10 Answers" sheetId="20" r:id="rId21"/>
  </sheets>
  <definedNames>
    <definedName name="Agg_Ded_Limit">'Step 8 Answers'!$G$7</definedName>
    <definedName name="Basic">'Step 5 Answer'!$F$23</definedName>
    <definedName name="Commission">'Step 4 Answer'!$F$7</definedName>
    <definedName name="Excess_Ratio">'Step 2 Answer'!$C$11</definedName>
    <definedName name="Fixed_Expense">'Step 4 Answer'!$F$8</definedName>
    <definedName name="Insurance_Charge_Dollars_1.5">'Step 8 Answers'!$C$16</definedName>
    <definedName name="Insurance_Charge_Percentage_0.5">'Step 7 Answer'!$T$68</definedName>
    <definedName name="Insurance_Charge_Percentage_1.5">'Step 7 Answer'!$T$168</definedName>
    <definedName name="Insurance_Charge_Percentage_2.0">'Step 6 Answer'!$I$9</definedName>
    <definedName name="Insurance_Savings_0.5">'Step 8 Answers'!$C$25</definedName>
    <definedName name="Insurance_Savings_Dollars_0.5">'Step 8 Answers'!$C$26</definedName>
    <definedName name="LAE">'Step 4 Answer'!$F$5</definedName>
    <definedName name="LAE_Dollars">'Step 4 Answer'!$F$15</definedName>
    <definedName name="LCF">'Step 5 Answer'!$F$21</definedName>
    <definedName name="LD_Premium_NoAggDedLimit">'Step 4 Answer'!$F$16</definedName>
    <definedName name="Limited_Loss">'Step 5 Answer'!$F$19</definedName>
    <definedName name="Maximum_Ratable_Loss">'Step 8 Answers'!$G$8</definedName>
    <definedName name="Mean">'Step 1 Answer'!$F$17</definedName>
    <definedName name="Minimum_Ratable_Loss">'Step 8 Answers'!$G$9</definedName>
    <definedName name="Modified_Expected_Losses">'Step 3 Answer'!$E$44</definedName>
    <definedName name="mu">'Step 1 Answer'!$F$13</definedName>
    <definedName name="Net_Insurance_Charge_1.5">'Step 8 Answers'!$C$27</definedName>
    <definedName name="Per_Occurrence_Excess">'Step 4 Answer'!$F$14</definedName>
    <definedName name="Premium_Tax">'Step 4 Answer'!$F$6</definedName>
    <definedName name="sigma">'Step 1 Answer'!$F$14</definedName>
    <definedName name="TM">'Step 5 Answer'!$F$22</definedName>
    <definedName name="Trend">'Step 3 Answer'!$C$8</definedName>
    <definedName name="UW_Profit">'Step 4 Answer'!$F$9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 i="18" l="1"/>
  <c r="E22" i="20" l="1"/>
  <c r="E21" i="20"/>
  <c r="E13" i="20"/>
  <c r="E12" i="20"/>
  <c r="E11" i="20"/>
  <c r="C11" i="2" l="1"/>
  <c r="C12" i="2"/>
  <c r="F13" i="2" s="1"/>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 r="C126" i="2"/>
  <c r="C127" i="2"/>
  <c r="C128" i="2"/>
  <c r="C129" i="2"/>
  <c r="C130" i="2"/>
  <c r="C131" i="2"/>
  <c r="C132" i="2"/>
  <c r="C133" i="2"/>
  <c r="C134" i="2"/>
  <c r="C135" i="2"/>
  <c r="C136" i="2"/>
  <c r="C137" i="2"/>
  <c r="C138" i="2"/>
  <c r="C139" i="2"/>
  <c r="C140" i="2"/>
  <c r="C141" i="2"/>
  <c r="C142" i="2"/>
  <c r="C143" i="2"/>
  <c r="C144" i="2"/>
  <c r="C145" i="2"/>
  <c r="C146" i="2"/>
  <c r="C147" i="2"/>
  <c r="C148" i="2"/>
  <c r="C149" i="2"/>
  <c r="C150" i="2"/>
  <c r="C151" i="2"/>
  <c r="C152" i="2"/>
  <c r="C153" i="2"/>
  <c r="C154" i="2"/>
  <c r="C155" i="2"/>
  <c r="C156" i="2"/>
  <c r="C157" i="2"/>
  <c r="C158" i="2"/>
  <c r="C159" i="2"/>
  <c r="C160" i="2"/>
  <c r="C161" i="2"/>
  <c r="C162" i="2"/>
  <c r="C163" i="2"/>
  <c r="C164" i="2"/>
  <c r="C165" i="2"/>
  <c r="C166" i="2"/>
  <c r="C167" i="2"/>
  <c r="C168" i="2"/>
  <c r="C169" i="2"/>
  <c r="C170" i="2"/>
  <c r="C171" i="2"/>
  <c r="C172" i="2"/>
  <c r="C173" i="2"/>
  <c r="C174" i="2"/>
  <c r="C175" i="2"/>
  <c r="C176" i="2"/>
  <c r="C177" i="2"/>
  <c r="C178" i="2"/>
  <c r="C179" i="2"/>
  <c r="C180" i="2"/>
  <c r="C181" i="2"/>
  <c r="C182" i="2"/>
  <c r="C183" i="2"/>
  <c r="C184" i="2"/>
  <c r="C185" i="2"/>
  <c r="C186" i="2"/>
  <c r="C187" i="2"/>
  <c r="C188" i="2"/>
  <c r="C189" i="2"/>
  <c r="C190" i="2"/>
  <c r="C191" i="2"/>
  <c r="C192" i="2"/>
  <c r="C193" i="2"/>
  <c r="C194" i="2"/>
  <c r="C195" i="2"/>
  <c r="C196" i="2"/>
  <c r="C197" i="2"/>
  <c r="C198" i="2"/>
  <c r="C199" i="2"/>
  <c r="C200" i="2"/>
  <c r="C201" i="2"/>
  <c r="C202" i="2"/>
  <c r="C203" i="2"/>
  <c r="C204" i="2"/>
  <c r="C205" i="2"/>
  <c r="C206" i="2"/>
  <c r="C207" i="2"/>
  <c r="C208" i="2"/>
  <c r="C209" i="2"/>
  <c r="C210" i="2"/>
  <c r="C211" i="2"/>
  <c r="C212" i="2"/>
  <c r="C213" i="2"/>
  <c r="C214" i="2"/>
  <c r="C215" i="2"/>
  <c r="C216" i="2"/>
  <c r="C217" i="2"/>
  <c r="C218" i="2"/>
  <c r="C219" i="2"/>
  <c r="C220" i="2"/>
  <c r="C221" i="2"/>
  <c r="C222" i="2"/>
  <c r="C223" i="2"/>
  <c r="C224" i="2"/>
  <c r="C225" i="2"/>
  <c r="C226" i="2"/>
  <c r="C227" i="2"/>
  <c r="C228" i="2"/>
  <c r="C229" i="2"/>
  <c r="C230" i="2"/>
  <c r="C231" i="2"/>
  <c r="C232" i="2"/>
  <c r="C233" i="2"/>
  <c r="C234" i="2"/>
  <c r="C235" i="2"/>
  <c r="C236" i="2"/>
  <c r="C237" i="2"/>
  <c r="C238" i="2"/>
  <c r="C239" i="2"/>
  <c r="C240" i="2"/>
  <c r="C241" i="2"/>
  <c r="C242" i="2"/>
  <c r="C243" i="2"/>
  <c r="C244" i="2"/>
  <c r="C245" i="2"/>
  <c r="C246" i="2"/>
  <c r="C247" i="2"/>
  <c r="C248" i="2"/>
  <c r="C249" i="2"/>
  <c r="C250" i="2"/>
  <c r="C251" i="2"/>
  <c r="C252" i="2"/>
  <c r="C253" i="2"/>
  <c r="C254" i="2"/>
  <c r="C255" i="2"/>
  <c r="C256" i="2"/>
  <c r="C257" i="2"/>
  <c r="C258" i="2"/>
  <c r="C259" i="2"/>
  <c r="C260" i="2"/>
  <c r="C261" i="2"/>
  <c r="C262" i="2"/>
  <c r="C263" i="2"/>
  <c r="C264" i="2"/>
  <c r="C265" i="2"/>
  <c r="C266" i="2"/>
  <c r="C267" i="2"/>
  <c r="C268" i="2"/>
  <c r="C269" i="2"/>
  <c r="C270" i="2"/>
  <c r="C271" i="2"/>
  <c r="C272" i="2"/>
  <c r="C273" i="2"/>
  <c r="C274" i="2"/>
  <c r="C275" i="2"/>
  <c r="C276" i="2"/>
  <c r="C277" i="2"/>
  <c r="C278" i="2"/>
  <c r="C279" i="2"/>
  <c r="C280" i="2"/>
  <c r="C281" i="2"/>
  <c r="C282" i="2"/>
  <c r="C283" i="2"/>
  <c r="C284" i="2"/>
  <c r="C285" i="2"/>
  <c r="C286" i="2"/>
  <c r="C287" i="2"/>
  <c r="C288" i="2"/>
  <c r="C289" i="2"/>
  <c r="C290" i="2"/>
  <c r="C291" i="2"/>
  <c r="C292" i="2"/>
  <c r="C293" i="2"/>
  <c r="C294" i="2"/>
  <c r="C295" i="2"/>
  <c r="C296" i="2"/>
  <c r="C297" i="2"/>
  <c r="C298" i="2"/>
  <c r="C299" i="2"/>
  <c r="C300" i="2"/>
  <c r="C301" i="2"/>
  <c r="C302" i="2"/>
  <c r="C303" i="2"/>
  <c r="C304" i="2"/>
  <c r="C305" i="2"/>
  <c r="C306" i="2"/>
  <c r="C307" i="2"/>
  <c r="C308" i="2"/>
  <c r="C309" i="2"/>
  <c r="C310" i="2"/>
  <c r="C311" i="2"/>
  <c r="C312" i="2"/>
  <c r="C313" i="2"/>
  <c r="C314" i="2"/>
  <c r="C315" i="2"/>
  <c r="C316" i="2"/>
  <c r="C317" i="2"/>
  <c r="C318" i="2"/>
  <c r="C319" i="2"/>
  <c r="C320" i="2"/>
  <c r="C321" i="2"/>
  <c r="C322" i="2"/>
  <c r="C323" i="2"/>
  <c r="C324" i="2"/>
  <c r="C325" i="2"/>
  <c r="C326" i="2"/>
  <c r="C327" i="2"/>
  <c r="C328" i="2"/>
  <c r="C329" i="2"/>
  <c r="C330" i="2"/>
  <c r="C331" i="2"/>
  <c r="C332" i="2"/>
  <c r="C333" i="2"/>
  <c r="C334" i="2"/>
  <c r="C335" i="2"/>
  <c r="C336" i="2"/>
  <c r="C337" i="2"/>
  <c r="C338" i="2"/>
  <c r="C339" i="2"/>
  <c r="C340" i="2"/>
  <c r="C341" i="2"/>
  <c r="C342" i="2"/>
  <c r="C343" i="2"/>
  <c r="C344" i="2"/>
  <c r="C345" i="2"/>
  <c r="C346" i="2"/>
  <c r="C347" i="2"/>
  <c r="C348" i="2"/>
  <c r="C349" i="2"/>
  <c r="C350" i="2"/>
  <c r="C351" i="2"/>
  <c r="C352" i="2"/>
  <c r="C353" i="2"/>
  <c r="C354" i="2"/>
  <c r="C355" i="2"/>
  <c r="C356" i="2"/>
  <c r="C357" i="2"/>
  <c r="C358" i="2"/>
  <c r="C359" i="2"/>
  <c r="C360" i="2"/>
  <c r="C361" i="2"/>
  <c r="C362" i="2"/>
  <c r="C363" i="2"/>
  <c r="C364" i="2"/>
  <c r="C365" i="2"/>
  <c r="C366" i="2"/>
  <c r="C367" i="2"/>
  <c r="C368" i="2"/>
  <c r="C369" i="2"/>
  <c r="C370" i="2"/>
  <c r="C371" i="2"/>
  <c r="C372" i="2"/>
  <c r="C373" i="2"/>
  <c r="C374" i="2"/>
  <c r="C375" i="2"/>
  <c r="C376" i="2"/>
  <c r="C377" i="2"/>
  <c r="C378" i="2"/>
  <c r="C379" i="2"/>
  <c r="C380" i="2"/>
  <c r="C381" i="2"/>
  <c r="C382" i="2"/>
  <c r="C383" i="2"/>
  <c r="C384" i="2"/>
  <c r="C385" i="2"/>
  <c r="C386" i="2"/>
  <c r="C387" i="2"/>
  <c r="C388" i="2"/>
  <c r="C389" i="2"/>
  <c r="C390" i="2"/>
  <c r="C391" i="2"/>
  <c r="C392" i="2"/>
  <c r="C393" i="2"/>
  <c r="C394" i="2"/>
  <c r="C395" i="2"/>
  <c r="C396" i="2"/>
  <c r="C397" i="2"/>
  <c r="C398" i="2"/>
  <c r="C399" i="2"/>
  <c r="C400" i="2"/>
  <c r="C401" i="2"/>
  <c r="C402" i="2"/>
  <c r="C403" i="2"/>
  <c r="C404" i="2"/>
  <c r="C405" i="2"/>
  <c r="C406" i="2"/>
  <c r="C407" i="2"/>
  <c r="C408" i="2"/>
  <c r="C409" i="2"/>
  <c r="C410" i="2"/>
  <c r="C411" i="2"/>
  <c r="C412" i="2"/>
  <c r="C413" i="2"/>
  <c r="C414" i="2"/>
  <c r="C415" i="2"/>
  <c r="C416" i="2"/>
  <c r="C417" i="2"/>
  <c r="C418" i="2"/>
  <c r="C419" i="2"/>
  <c r="C420" i="2"/>
  <c r="C421" i="2"/>
  <c r="C422" i="2"/>
  <c r="C423" i="2"/>
  <c r="C424" i="2"/>
  <c r="C425" i="2"/>
  <c r="C426" i="2"/>
  <c r="C427" i="2"/>
  <c r="C428" i="2"/>
  <c r="C429" i="2"/>
  <c r="C430" i="2"/>
  <c r="C431" i="2"/>
  <c r="C432" i="2"/>
  <c r="C433" i="2"/>
  <c r="C434" i="2"/>
  <c r="C435" i="2"/>
  <c r="C436" i="2"/>
  <c r="C437" i="2"/>
  <c r="C438" i="2"/>
  <c r="C439" i="2"/>
  <c r="C440" i="2"/>
  <c r="C441" i="2"/>
  <c r="C442" i="2"/>
  <c r="C443" i="2"/>
  <c r="C444" i="2"/>
  <c r="C445" i="2"/>
  <c r="C446" i="2"/>
  <c r="C447" i="2"/>
  <c r="C448" i="2"/>
  <c r="C449" i="2"/>
  <c r="C450" i="2"/>
  <c r="C451" i="2"/>
  <c r="C452" i="2"/>
  <c r="C453" i="2"/>
  <c r="C454" i="2"/>
  <c r="C455" i="2"/>
  <c r="C456" i="2"/>
  <c r="C457" i="2"/>
  <c r="C458" i="2"/>
  <c r="C459" i="2"/>
  <c r="C460" i="2"/>
  <c r="C461" i="2"/>
  <c r="C462" i="2"/>
  <c r="C463" i="2"/>
  <c r="C464" i="2"/>
  <c r="C465" i="2"/>
  <c r="C466" i="2"/>
  <c r="C467" i="2"/>
  <c r="C468" i="2"/>
  <c r="C469" i="2"/>
  <c r="C470" i="2"/>
  <c r="C471" i="2"/>
  <c r="C472" i="2"/>
  <c r="C473" i="2"/>
  <c r="C474" i="2"/>
  <c r="C475" i="2"/>
  <c r="C476" i="2"/>
  <c r="C477" i="2"/>
  <c r="C478" i="2"/>
  <c r="C479" i="2"/>
  <c r="C480" i="2"/>
  <c r="C481" i="2"/>
  <c r="C482" i="2"/>
  <c r="C483" i="2"/>
  <c r="C484" i="2"/>
  <c r="C485" i="2"/>
  <c r="C486" i="2"/>
  <c r="C487" i="2"/>
  <c r="C488" i="2"/>
  <c r="C489" i="2"/>
  <c r="C490" i="2"/>
  <c r="C491" i="2"/>
  <c r="C492" i="2"/>
  <c r="C493" i="2"/>
  <c r="C494" i="2"/>
  <c r="C495" i="2"/>
  <c r="C496" i="2"/>
  <c r="C497" i="2"/>
  <c r="C498" i="2"/>
  <c r="C499" i="2"/>
  <c r="C500" i="2"/>
  <c r="C501" i="2"/>
  <c r="C502" i="2"/>
  <c r="C503" i="2"/>
  <c r="C504" i="2"/>
  <c r="C505" i="2"/>
  <c r="C506" i="2"/>
  <c r="C507" i="2"/>
  <c r="C508" i="2"/>
  <c r="C509" i="2"/>
  <c r="C510" i="2"/>
  <c r="C511" i="2"/>
  <c r="C512" i="2"/>
  <c r="C513" i="2"/>
  <c r="C514" i="2"/>
  <c r="C515" i="2"/>
  <c r="C516" i="2"/>
  <c r="C517" i="2"/>
  <c r="C518" i="2"/>
  <c r="C519" i="2"/>
  <c r="C520" i="2"/>
  <c r="C521" i="2"/>
  <c r="C522" i="2"/>
  <c r="C523" i="2"/>
  <c r="C524" i="2"/>
  <c r="C525" i="2"/>
  <c r="C526" i="2"/>
  <c r="C527" i="2"/>
  <c r="C528" i="2"/>
  <c r="C529" i="2"/>
  <c r="C530" i="2"/>
  <c r="C531" i="2"/>
  <c r="C532" i="2"/>
  <c r="C533" i="2"/>
  <c r="C534" i="2"/>
  <c r="C535" i="2"/>
  <c r="C536" i="2"/>
  <c r="C537" i="2"/>
  <c r="C538" i="2"/>
  <c r="C539" i="2"/>
  <c r="C540" i="2"/>
  <c r="C541" i="2"/>
  <c r="C542" i="2"/>
  <c r="C543" i="2"/>
  <c r="C544" i="2"/>
  <c r="C545" i="2"/>
  <c r="C546" i="2"/>
  <c r="C547" i="2"/>
  <c r="C548" i="2"/>
  <c r="C549" i="2"/>
  <c r="C550" i="2"/>
  <c r="C551" i="2"/>
  <c r="C552" i="2"/>
  <c r="C553" i="2"/>
  <c r="C554" i="2"/>
  <c r="C555" i="2"/>
  <c r="C556" i="2"/>
  <c r="C557" i="2"/>
  <c r="C558" i="2"/>
  <c r="C559" i="2"/>
  <c r="C560" i="2"/>
  <c r="C561" i="2"/>
  <c r="C562" i="2"/>
  <c r="C563" i="2"/>
  <c r="C564" i="2"/>
  <c r="C565" i="2"/>
  <c r="C566" i="2"/>
  <c r="C567" i="2"/>
  <c r="C568" i="2"/>
  <c r="C569" i="2"/>
  <c r="C570" i="2"/>
  <c r="C571" i="2"/>
  <c r="C572" i="2"/>
  <c r="C573" i="2"/>
  <c r="C574" i="2"/>
  <c r="C575" i="2"/>
  <c r="C576" i="2"/>
  <c r="C577" i="2"/>
  <c r="C578" i="2"/>
  <c r="C579" i="2"/>
  <c r="C580" i="2"/>
  <c r="C581" i="2"/>
  <c r="C582" i="2"/>
  <c r="C583" i="2"/>
  <c r="C584" i="2"/>
  <c r="C585" i="2"/>
  <c r="C586" i="2"/>
  <c r="C587" i="2"/>
  <c r="C588" i="2"/>
  <c r="C589" i="2"/>
  <c r="C590" i="2"/>
  <c r="C591" i="2"/>
  <c r="C592" i="2"/>
  <c r="C593" i="2"/>
  <c r="C594" i="2"/>
  <c r="C595" i="2"/>
  <c r="C596" i="2"/>
  <c r="C597" i="2"/>
  <c r="C598" i="2"/>
  <c r="C599" i="2"/>
  <c r="C600" i="2"/>
  <c r="C601" i="2"/>
  <c r="C602" i="2"/>
  <c r="C603" i="2"/>
  <c r="C604" i="2"/>
  <c r="C605" i="2"/>
  <c r="C606" i="2"/>
  <c r="C607" i="2"/>
  <c r="C608" i="2"/>
  <c r="C609" i="2"/>
  <c r="C610" i="2"/>
  <c r="C611" i="2"/>
  <c r="C612" i="2"/>
  <c r="C613" i="2"/>
  <c r="C614" i="2"/>
  <c r="C615" i="2"/>
  <c r="C616" i="2"/>
  <c r="C617" i="2"/>
  <c r="C618" i="2"/>
  <c r="C619" i="2"/>
  <c r="C620" i="2"/>
  <c r="C621" i="2"/>
  <c r="C622" i="2"/>
  <c r="C623" i="2"/>
  <c r="C624" i="2"/>
  <c r="C625" i="2"/>
  <c r="C626" i="2"/>
  <c r="C627" i="2"/>
  <c r="C628" i="2"/>
  <c r="C629" i="2"/>
  <c r="C630" i="2"/>
  <c r="C631" i="2"/>
  <c r="C632" i="2"/>
  <c r="C633" i="2"/>
  <c r="C634" i="2"/>
  <c r="C635" i="2"/>
  <c r="C636" i="2"/>
  <c r="C637" i="2"/>
  <c r="C638" i="2"/>
  <c r="C639" i="2"/>
  <c r="C640" i="2"/>
  <c r="C641" i="2"/>
  <c r="C642" i="2"/>
  <c r="C643" i="2"/>
  <c r="C644" i="2"/>
  <c r="C645" i="2"/>
  <c r="C646" i="2"/>
  <c r="C647" i="2"/>
  <c r="C648" i="2"/>
  <c r="C649" i="2"/>
  <c r="C650" i="2"/>
  <c r="C651" i="2"/>
  <c r="C652" i="2"/>
  <c r="C653" i="2"/>
  <c r="C654" i="2"/>
  <c r="C655" i="2"/>
  <c r="C656" i="2"/>
  <c r="C657" i="2"/>
  <c r="C658" i="2"/>
  <c r="C659" i="2"/>
  <c r="C660" i="2"/>
  <c r="C661" i="2"/>
  <c r="C662" i="2"/>
  <c r="C663" i="2"/>
  <c r="C664" i="2"/>
  <c r="C665" i="2"/>
  <c r="C666" i="2"/>
  <c r="C667" i="2"/>
  <c r="C668" i="2"/>
  <c r="C669" i="2"/>
  <c r="C670" i="2"/>
  <c r="C671" i="2"/>
  <c r="C672" i="2"/>
  <c r="C673" i="2"/>
  <c r="C674" i="2"/>
  <c r="C675" i="2"/>
  <c r="C676" i="2"/>
  <c r="C677" i="2"/>
  <c r="C678" i="2"/>
  <c r="C679" i="2"/>
  <c r="C680" i="2"/>
  <c r="C681" i="2"/>
  <c r="C682" i="2"/>
  <c r="C683" i="2"/>
  <c r="C684" i="2"/>
  <c r="C685" i="2"/>
  <c r="C686" i="2"/>
  <c r="C687" i="2"/>
  <c r="C688" i="2"/>
  <c r="C689" i="2"/>
  <c r="C690" i="2"/>
  <c r="C691" i="2"/>
  <c r="C692" i="2"/>
  <c r="C693" i="2"/>
  <c r="C694" i="2"/>
  <c r="C695" i="2"/>
  <c r="C696" i="2"/>
  <c r="C697" i="2"/>
  <c r="C698" i="2"/>
  <c r="C699" i="2"/>
  <c r="C700" i="2"/>
  <c r="C701" i="2"/>
  <c r="C702" i="2"/>
  <c r="C703" i="2"/>
  <c r="C704" i="2"/>
  <c r="C705" i="2"/>
  <c r="C706" i="2"/>
  <c r="C707" i="2"/>
  <c r="C708" i="2"/>
  <c r="C709" i="2"/>
  <c r="C710" i="2"/>
  <c r="C711" i="2"/>
  <c r="C712" i="2"/>
  <c r="C713" i="2"/>
  <c r="C714" i="2"/>
  <c r="C715" i="2"/>
  <c r="C716" i="2"/>
  <c r="C717" i="2"/>
  <c r="C718" i="2"/>
  <c r="C719" i="2"/>
  <c r="C720" i="2"/>
  <c r="C721" i="2"/>
  <c r="C722" i="2"/>
  <c r="C723" i="2"/>
  <c r="C724" i="2"/>
  <c r="C725" i="2"/>
  <c r="C726" i="2"/>
  <c r="C727" i="2"/>
  <c r="C728" i="2"/>
  <c r="C729" i="2"/>
  <c r="C730" i="2"/>
  <c r="C731" i="2"/>
  <c r="C732" i="2"/>
  <c r="C733" i="2"/>
  <c r="C734" i="2"/>
  <c r="C735" i="2"/>
  <c r="C736" i="2"/>
  <c r="C737" i="2"/>
  <c r="C738" i="2"/>
  <c r="C739" i="2"/>
  <c r="C740" i="2"/>
  <c r="C741" i="2"/>
  <c r="C742" i="2"/>
  <c r="C743" i="2"/>
  <c r="C744" i="2"/>
  <c r="C745" i="2"/>
  <c r="C746" i="2"/>
  <c r="C747" i="2"/>
  <c r="C748" i="2"/>
  <c r="C749" i="2"/>
  <c r="C750" i="2"/>
  <c r="C751" i="2"/>
  <c r="C752" i="2"/>
  <c r="C753" i="2"/>
  <c r="C754" i="2"/>
  <c r="C755" i="2"/>
  <c r="C756" i="2"/>
  <c r="C757" i="2"/>
  <c r="C758" i="2"/>
  <c r="C759" i="2"/>
  <c r="C760" i="2"/>
  <c r="C761" i="2"/>
  <c r="C762" i="2"/>
  <c r="C763" i="2"/>
  <c r="C764" i="2"/>
  <c r="C765" i="2"/>
  <c r="C766" i="2"/>
  <c r="C767" i="2"/>
  <c r="C768" i="2"/>
  <c r="C769" i="2"/>
  <c r="C770" i="2"/>
  <c r="C771" i="2"/>
  <c r="C772" i="2"/>
  <c r="C773" i="2"/>
  <c r="C774" i="2"/>
  <c r="C775" i="2"/>
  <c r="C776" i="2"/>
  <c r="C777" i="2"/>
  <c r="C778" i="2"/>
  <c r="C779" i="2"/>
  <c r="C780" i="2"/>
  <c r="C781" i="2"/>
  <c r="C782" i="2"/>
  <c r="C783" i="2"/>
  <c r="C784" i="2"/>
  <c r="C785" i="2"/>
  <c r="C786" i="2"/>
  <c r="C787" i="2"/>
  <c r="C788" i="2"/>
  <c r="C789" i="2"/>
  <c r="C790" i="2"/>
  <c r="C791" i="2"/>
  <c r="C792" i="2"/>
  <c r="C793" i="2"/>
  <c r="C794" i="2"/>
  <c r="C795" i="2"/>
  <c r="C796" i="2"/>
  <c r="C797" i="2"/>
  <c r="C798" i="2"/>
  <c r="C799" i="2"/>
  <c r="C800" i="2"/>
  <c r="C801" i="2"/>
  <c r="C802" i="2"/>
  <c r="C803" i="2"/>
  <c r="C804" i="2"/>
  <c r="C805" i="2"/>
  <c r="C806" i="2"/>
  <c r="C807" i="2"/>
  <c r="C808" i="2"/>
  <c r="C809" i="2"/>
  <c r="C810" i="2"/>
  <c r="C811" i="2"/>
  <c r="C812" i="2"/>
  <c r="C813" i="2"/>
  <c r="C814" i="2"/>
  <c r="C815" i="2"/>
  <c r="C816" i="2"/>
  <c r="C817" i="2"/>
  <c r="C818" i="2"/>
  <c r="C819" i="2"/>
  <c r="C820" i="2"/>
  <c r="C821" i="2"/>
  <c r="C822" i="2"/>
  <c r="C823" i="2"/>
  <c r="C824" i="2"/>
  <c r="C825" i="2"/>
  <c r="C826" i="2"/>
  <c r="C827" i="2"/>
  <c r="C828" i="2"/>
  <c r="C829" i="2"/>
  <c r="C830" i="2"/>
  <c r="C831" i="2"/>
  <c r="C832" i="2"/>
  <c r="C833" i="2"/>
  <c r="C834" i="2"/>
  <c r="C835" i="2"/>
  <c r="C836" i="2"/>
  <c r="C837" i="2"/>
  <c r="C838" i="2"/>
  <c r="C839" i="2"/>
  <c r="C840" i="2"/>
  <c r="C841" i="2"/>
  <c r="C842" i="2"/>
  <c r="C843" i="2"/>
  <c r="C844" i="2"/>
  <c r="C845" i="2"/>
  <c r="C846" i="2"/>
  <c r="C847" i="2"/>
  <c r="C848" i="2"/>
  <c r="C849" i="2"/>
  <c r="C850" i="2"/>
  <c r="C851" i="2"/>
  <c r="C852" i="2"/>
  <c r="C853" i="2"/>
  <c r="C854" i="2"/>
  <c r="C855" i="2"/>
  <c r="C856" i="2"/>
  <c r="C857" i="2"/>
  <c r="C858" i="2"/>
  <c r="C859" i="2"/>
  <c r="C860" i="2"/>
  <c r="C861" i="2"/>
  <c r="C862" i="2"/>
  <c r="C863" i="2"/>
  <c r="C864" i="2"/>
  <c r="C865" i="2"/>
  <c r="C866" i="2"/>
  <c r="C867" i="2"/>
  <c r="C868" i="2"/>
  <c r="C869" i="2"/>
  <c r="C870" i="2"/>
  <c r="C871" i="2"/>
  <c r="C872" i="2"/>
  <c r="C873" i="2"/>
  <c r="C874" i="2"/>
  <c r="C875" i="2"/>
  <c r="C876" i="2"/>
  <c r="C877" i="2"/>
  <c r="C878" i="2"/>
  <c r="C879" i="2"/>
  <c r="C880" i="2"/>
  <c r="C881" i="2"/>
  <c r="C882" i="2"/>
  <c r="C883" i="2"/>
  <c r="C884" i="2"/>
  <c r="C885" i="2"/>
  <c r="C886" i="2"/>
  <c r="C887" i="2"/>
  <c r="C888" i="2"/>
  <c r="C889" i="2"/>
  <c r="C890" i="2"/>
  <c r="C891" i="2"/>
  <c r="C892" i="2"/>
  <c r="C893" i="2"/>
  <c r="C894" i="2"/>
  <c r="C895" i="2"/>
  <c r="C896" i="2"/>
  <c r="C897" i="2"/>
  <c r="C898" i="2"/>
  <c r="C899" i="2"/>
  <c r="C900" i="2"/>
  <c r="C901" i="2"/>
  <c r="C902" i="2"/>
  <c r="C903" i="2"/>
  <c r="C904" i="2"/>
  <c r="C905" i="2"/>
  <c r="C906" i="2"/>
  <c r="C907" i="2"/>
  <c r="C908" i="2"/>
  <c r="C909" i="2"/>
  <c r="C910" i="2"/>
  <c r="C911" i="2"/>
  <c r="C912" i="2"/>
  <c r="C913" i="2"/>
  <c r="C914" i="2"/>
  <c r="C915" i="2"/>
  <c r="C916" i="2"/>
  <c r="C917" i="2"/>
  <c r="C918" i="2"/>
  <c r="C919" i="2"/>
  <c r="C920" i="2"/>
  <c r="C921" i="2"/>
  <c r="C922" i="2"/>
  <c r="C923" i="2"/>
  <c r="C924" i="2"/>
  <c r="C925" i="2"/>
  <c r="C926" i="2"/>
  <c r="C927" i="2"/>
  <c r="C928" i="2"/>
  <c r="C929" i="2"/>
  <c r="C930" i="2"/>
  <c r="C931" i="2"/>
  <c r="C932" i="2"/>
  <c r="C933" i="2"/>
  <c r="C934" i="2"/>
  <c r="C935" i="2"/>
  <c r="C936" i="2"/>
  <c r="C937" i="2"/>
  <c r="C938" i="2"/>
  <c r="C939" i="2"/>
  <c r="C940" i="2"/>
  <c r="C941" i="2"/>
  <c r="C942" i="2"/>
  <c r="C943" i="2"/>
  <c r="C944" i="2"/>
  <c r="C945" i="2"/>
  <c r="C946" i="2"/>
  <c r="C947" i="2"/>
  <c r="C948" i="2"/>
  <c r="C949" i="2"/>
  <c r="C950" i="2"/>
  <c r="C951" i="2"/>
  <c r="C952" i="2"/>
  <c r="C953" i="2"/>
  <c r="C954" i="2"/>
  <c r="C955" i="2"/>
  <c r="C956" i="2"/>
  <c r="C957" i="2"/>
  <c r="C958" i="2"/>
  <c r="C959" i="2"/>
  <c r="C960" i="2"/>
  <c r="C961" i="2"/>
  <c r="C962" i="2"/>
  <c r="C963" i="2"/>
  <c r="C964" i="2"/>
  <c r="C965" i="2"/>
  <c r="C966" i="2"/>
  <c r="C967" i="2"/>
  <c r="C968" i="2"/>
  <c r="C969" i="2"/>
  <c r="C970" i="2"/>
  <c r="C971" i="2"/>
  <c r="C972" i="2"/>
  <c r="C973" i="2"/>
  <c r="C974" i="2"/>
  <c r="C975" i="2"/>
  <c r="C976" i="2"/>
  <c r="C977" i="2"/>
  <c r="C978" i="2"/>
  <c r="C979" i="2"/>
  <c r="C980" i="2"/>
  <c r="C981" i="2"/>
  <c r="C982" i="2"/>
  <c r="C983" i="2"/>
  <c r="C984" i="2"/>
  <c r="C985" i="2"/>
  <c r="C986" i="2"/>
  <c r="C987" i="2"/>
  <c r="C988" i="2"/>
  <c r="C989" i="2"/>
  <c r="C990" i="2"/>
  <c r="C991" i="2"/>
  <c r="C992" i="2"/>
  <c r="C993" i="2"/>
  <c r="C994" i="2"/>
  <c r="C995" i="2"/>
  <c r="C996" i="2"/>
  <c r="C997" i="2"/>
  <c r="C998" i="2"/>
  <c r="C999" i="2"/>
  <c r="C1000" i="2"/>
  <c r="C1001" i="2"/>
  <c r="C1002" i="2"/>
  <c r="C1003" i="2"/>
  <c r="C1004" i="2"/>
  <c r="C1005" i="2"/>
  <c r="C1006" i="2"/>
  <c r="C1007" i="2"/>
  <c r="C1008" i="2"/>
  <c r="C1009" i="2"/>
  <c r="C1010" i="2"/>
  <c r="F14" i="2"/>
  <c r="H12" i="4" s="1"/>
  <c r="F10" i="18"/>
  <c r="F9" i="18"/>
  <c r="F8" i="18"/>
  <c r="F7" i="18"/>
  <c r="F6" i="18"/>
  <c r="E10" i="20"/>
  <c r="E9" i="20"/>
  <c r="G18" i="2"/>
  <c r="C20" i="6"/>
  <c r="C19" i="6"/>
  <c r="C18" i="6"/>
  <c r="E18" i="21"/>
  <c r="E17" i="21"/>
  <c r="O19" i="14"/>
  <c r="F19" i="14"/>
  <c r="F20" i="14" s="1"/>
  <c r="F21" i="14" s="1"/>
  <c r="A19" i="14"/>
  <c r="A20" i="14"/>
  <c r="A21" i="14" s="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 r="A60" i="14" s="1"/>
  <c r="A61" i="14" s="1"/>
  <c r="A62" i="14" s="1"/>
  <c r="A63" i="14" s="1"/>
  <c r="A64" i="14" s="1"/>
  <c r="A65" i="14" s="1"/>
  <c r="A66" i="14" s="1"/>
  <c r="A67" i="14" s="1"/>
  <c r="A68" i="14" s="1"/>
  <c r="A69" i="14" s="1"/>
  <c r="A70" i="14" s="1"/>
  <c r="A71" i="14" s="1"/>
  <c r="A72" i="14" s="1"/>
  <c r="A73" i="14" s="1"/>
  <c r="A74" i="14" s="1"/>
  <c r="A75" i="14" s="1"/>
  <c r="A76" i="14" s="1"/>
  <c r="A77" i="14" s="1"/>
  <c r="A78" i="14" s="1"/>
  <c r="A79" i="14" s="1"/>
  <c r="A80" i="14" s="1"/>
  <c r="A81" i="14" s="1"/>
  <c r="A82" i="14" s="1"/>
  <c r="A83" i="14" s="1"/>
  <c r="A84" i="14" s="1"/>
  <c r="A85" i="14" s="1"/>
  <c r="A86" i="14" s="1"/>
  <c r="A87" i="14" s="1"/>
  <c r="A88" i="14" s="1"/>
  <c r="A89" i="14" s="1"/>
  <c r="A90" i="14" s="1"/>
  <c r="A91" i="14" s="1"/>
  <c r="A92" i="14" s="1"/>
  <c r="A93" i="14" s="1"/>
  <c r="A94" i="14" s="1"/>
  <c r="A95" i="14" s="1"/>
  <c r="A96" i="14" s="1"/>
  <c r="A97" i="14" s="1"/>
  <c r="A98" i="14" s="1"/>
  <c r="A99" i="14" s="1"/>
  <c r="A100" i="14" s="1"/>
  <c r="A101" i="14" s="1"/>
  <c r="A102" i="14" s="1"/>
  <c r="A103" i="14" s="1"/>
  <c r="A104" i="14" s="1"/>
  <c r="A105" i="14" s="1"/>
  <c r="A106" i="14" s="1"/>
  <c r="A107" i="14" s="1"/>
  <c r="A108" i="14" s="1"/>
  <c r="A109" i="14" s="1"/>
  <c r="A110" i="14" s="1"/>
  <c r="A111" i="14" s="1"/>
  <c r="A112" i="14" s="1"/>
  <c r="A113" i="14" s="1"/>
  <c r="A114" i="14" s="1"/>
  <c r="A115" i="14" s="1"/>
  <c r="A116" i="14" s="1"/>
  <c r="A117" i="14" s="1"/>
  <c r="A118" i="14" s="1"/>
  <c r="A119" i="14" s="1"/>
  <c r="A120" i="14" s="1"/>
  <c r="A121" i="14" s="1"/>
  <c r="A122" i="14" s="1"/>
  <c r="A123" i="14" s="1"/>
  <c r="A124" i="14" s="1"/>
  <c r="A125" i="14" s="1"/>
  <c r="A126" i="14" s="1"/>
  <c r="A127" i="14" s="1"/>
  <c r="A128" i="14" s="1"/>
  <c r="A129" i="14" s="1"/>
  <c r="A130" i="14" s="1"/>
  <c r="A131" i="14" s="1"/>
  <c r="A132" i="14" s="1"/>
  <c r="A133" i="14" s="1"/>
  <c r="A134" i="14" s="1"/>
  <c r="A135" i="14" s="1"/>
  <c r="A136" i="14" s="1"/>
  <c r="A137" i="14" s="1"/>
  <c r="A138" i="14" s="1"/>
  <c r="A139" i="14" s="1"/>
  <c r="A140" i="14" s="1"/>
  <c r="A141" i="14" s="1"/>
  <c r="A142" i="14" s="1"/>
  <c r="A143" i="14" s="1"/>
  <c r="A144" i="14" s="1"/>
  <c r="A145" i="14" s="1"/>
  <c r="A146" i="14" s="1"/>
  <c r="A147" i="14" s="1"/>
  <c r="A148" i="14" s="1"/>
  <c r="A149" i="14" s="1"/>
  <c r="A150" i="14" s="1"/>
  <c r="A151" i="14" s="1"/>
  <c r="A152" i="14" s="1"/>
  <c r="A153" i="14" s="1"/>
  <c r="A154" i="14" s="1"/>
  <c r="A155" i="14" s="1"/>
  <c r="A156" i="14" s="1"/>
  <c r="A157" i="14" s="1"/>
  <c r="A158" i="14" s="1"/>
  <c r="A159" i="14" s="1"/>
  <c r="A160" i="14" s="1"/>
  <c r="A161" i="14" s="1"/>
  <c r="A162" i="14" s="1"/>
  <c r="A163" i="14" s="1"/>
  <c r="A164" i="14" s="1"/>
  <c r="A165" i="14" s="1"/>
  <c r="A166" i="14" s="1"/>
  <c r="A167" i="14" s="1"/>
  <c r="A168" i="14" s="1"/>
  <c r="A169" i="14" s="1"/>
  <c r="A170" i="14" s="1"/>
  <c r="A171" i="14" s="1"/>
  <c r="A172" i="14" s="1"/>
  <c r="A173" i="14" s="1"/>
  <c r="A174" i="14" s="1"/>
  <c r="A175" i="14" s="1"/>
  <c r="A176" i="14" s="1"/>
  <c r="A177" i="14" s="1"/>
  <c r="A178" i="14" s="1"/>
  <c r="A179" i="14" s="1"/>
  <c r="A180" i="14" s="1"/>
  <c r="A181" i="14" s="1"/>
  <c r="A182" i="14" s="1"/>
  <c r="A183" i="14" s="1"/>
  <c r="A184" i="14" s="1"/>
  <c r="A185" i="14" s="1"/>
  <c r="A186" i="14" s="1"/>
  <c r="A187" i="14" s="1"/>
  <c r="A188" i="14" s="1"/>
  <c r="A189" i="14" s="1"/>
  <c r="A190" i="14" s="1"/>
  <c r="A191" i="14" s="1"/>
  <c r="A192" i="14" s="1"/>
  <c r="A193" i="14" s="1"/>
  <c r="A194" i="14" s="1"/>
  <c r="A195" i="14" s="1"/>
  <c r="A196" i="14" s="1"/>
  <c r="A197" i="14" s="1"/>
  <c r="A198" i="14" s="1"/>
  <c r="A199" i="14" s="1"/>
  <c r="A200" i="14" s="1"/>
  <c r="A201" i="14" s="1"/>
  <c r="A202" i="14" s="1"/>
  <c r="A203" i="14" s="1"/>
  <c r="A204" i="14" s="1"/>
  <c r="A205" i="14" s="1"/>
  <c r="A206" i="14" s="1"/>
  <c r="A207" i="14" s="1"/>
  <c r="A208" i="14" s="1"/>
  <c r="A209" i="14" s="1"/>
  <c r="A210" i="14" s="1"/>
  <c r="A211" i="14" s="1"/>
  <c r="A212" i="14" s="1"/>
  <c r="A213" i="14" s="1"/>
  <c r="A214" i="14" s="1"/>
  <c r="A215" i="14" s="1"/>
  <c r="A216" i="14" s="1"/>
  <c r="A217" i="14" s="1"/>
  <c r="A218" i="14" s="1"/>
  <c r="A219" i="14" s="1"/>
  <c r="A220" i="14" s="1"/>
  <c r="A221" i="14" s="1"/>
  <c r="A222" i="14" s="1"/>
  <c r="A223" i="14" s="1"/>
  <c r="A224" i="14" s="1"/>
  <c r="A225" i="14" s="1"/>
  <c r="A226" i="14" s="1"/>
  <c r="A227" i="14" s="1"/>
  <c r="A228" i="14" s="1"/>
  <c r="A229" i="14" s="1"/>
  <c r="A230" i="14" s="1"/>
  <c r="A231" i="14" s="1"/>
  <c r="A232" i="14" s="1"/>
  <c r="A233" i="14" s="1"/>
  <c r="A234" i="14" s="1"/>
  <c r="A235" i="14" s="1"/>
  <c r="A236" i="14" s="1"/>
  <c r="A237" i="14" s="1"/>
  <c r="A238" i="14" s="1"/>
  <c r="A239" i="14" s="1"/>
  <c r="A240" i="14" s="1"/>
  <c r="A241" i="14" s="1"/>
  <c r="A242" i="14" s="1"/>
  <c r="A243" i="14" s="1"/>
  <c r="A244" i="14" s="1"/>
  <c r="A245" i="14" s="1"/>
  <c r="A246" i="14" s="1"/>
  <c r="A247" i="14" s="1"/>
  <c r="A248" i="14" s="1"/>
  <c r="A249" i="14" s="1"/>
  <c r="A250" i="14" s="1"/>
  <c r="A251" i="14" s="1"/>
  <c r="A252" i="14" s="1"/>
  <c r="A253" i="14" s="1"/>
  <c r="A254" i="14" s="1"/>
  <c r="A255" i="14" s="1"/>
  <c r="A256" i="14" s="1"/>
  <c r="A257" i="14" s="1"/>
  <c r="A258" i="14" s="1"/>
  <c r="A259" i="14" s="1"/>
  <c r="A260" i="14" s="1"/>
  <c r="A261" i="14" s="1"/>
  <c r="A262" i="14" s="1"/>
  <c r="A263" i="14" s="1"/>
  <c r="A264" i="14" s="1"/>
  <c r="A265" i="14" s="1"/>
  <c r="A266" i="14" s="1"/>
  <c r="A267" i="14" s="1"/>
  <c r="A268" i="14" s="1"/>
  <c r="A269" i="14" s="1"/>
  <c r="A270" i="14" s="1"/>
  <c r="A271" i="14" s="1"/>
  <c r="A272" i="14" s="1"/>
  <c r="A273" i="14" s="1"/>
  <c r="A274" i="14" s="1"/>
  <c r="A275" i="14" s="1"/>
  <c r="A276" i="14" s="1"/>
  <c r="A277" i="14" s="1"/>
  <c r="A278" i="14" s="1"/>
  <c r="A279" i="14" s="1"/>
  <c r="A280" i="14" s="1"/>
  <c r="A281" i="14" s="1"/>
  <c r="A282" i="14" s="1"/>
  <c r="A283" i="14" s="1"/>
  <c r="A284" i="14" s="1"/>
  <c r="A285" i="14" s="1"/>
  <c r="A286" i="14" s="1"/>
  <c r="A287" i="14" s="1"/>
  <c r="A288" i="14" s="1"/>
  <c r="A289" i="14" s="1"/>
  <c r="A290" i="14" s="1"/>
  <c r="A291" i="14" s="1"/>
  <c r="A292" i="14" s="1"/>
  <c r="A293" i="14" s="1"/>
  <c r="A294" i="14" s="1"/>
  <c r="A295" i="14" s="1"/>
  <c r="A296" i="14" s="1"/>
  <c r="A297" i="14" s="1"/>
  <c r="A298" i="14" s="1"/>
  <c r="A299" i="14" s="1"/>
  <c r="A300" i="14" s="1"/>
  <c r="A301" i="14" s="1"/>
  <c r="A302" i="14" s="1"/>
  <c r="A303" i="14" s="1"/>
  <c r="A304" i="14" s="1"/>
  <c r="A305" i="14" s="1"/>
  <c r="A306" i="14" s="1"/>
  <c r="A307" i="14" s="1"/>
  <c r="A308" i="14" s="1"/>
  <c r="A309" i="14" s="1"/>
  <c r="A310" i="14" s="1"/>
  <c r="A311" i="14" s="1"/>
  <c r="A312" i="14" s="1"/>
  <c r="A313" i="14" s="1"/>
  <c r="A314" i="14" s="1"/>
  <c r="A315" i="14" s="1"/>
  <c r="A316" i="14" s="1"/>
  <c r="A317" i="14" s="1"/>
  <c r="A318" i="14" s="1"/>
  <c r="A319" i="14" s="1"/>
  <c r="A320" i="14" s="1"/>
  <c r="A321" i="14" s="1"/>
  <c r="A322" i="14" s="1"/>
  <c r="A323" i="14" s="1"/>
  <c r="A324" i="14" s="1"/>
  <c r="A325" i="14" s="1"/>
  <c r="A326" i="14" s="1"/>
  <c r="A327" i="14" s="1"/>
  <c r="A328" i="14" s="1"/>
  <c r="A329" i="14" s="1"/>
  <c r="A330" i="14" s="1"/>
  <c r="A331" i="14" s="1"/>
  <c r="A332" i="14" s="1"/>
  <c r="A333" i="14" s="1"/>
  <c r="A334" i="14" s="1"/>
  <c r="A335" i="14" s="1"/>
  <c r="A336" i="14" s="1"/>
  <c r="A337" i="14" s="1"/>
  <c r="A338" i="14" s="1"/>
  <c r="A339" i="14" s="1"/>
  <c r="A340" i="14" s="1"/>
  <c r="A341" i="14" s="1"/>
  <c r="A342" i="14" s="1"/>
  <c r="A343" i="14" s="1"/>
  <c r="A344" i="14" s="1"/>
  <c r="A345" i="14" s="1"/>
  <c r="A346" i="14" s="1"/>
  <c r="A347" i="14" s="1"/>
  <c r="A348" i="14" s="1"/>
  <c r="A349" i="14" s="1"/>
  <c r="A350" i="14" s="1"/>
  <c r="A351" i="14" s="1"/>
  <c r="A352" i="14" s="1"/>
  <c r="A353" i="14" s="1"/>
  <c r="A354" i="14" s="1"/>
  <c r="A355" i="14" s="1"/>
  <c r="A356" i="14" s="1"/>
  <c r="A357" i="14" s="1"/>
  <c r="A358" i="14" s="1"/>
  <c r="A359" i="14" s="1"/>
  <c r="A360" i="14" s="1"/>
  <c r="A361" i="14" s="1"/>
  <c r="A362" i="14" s="1"/>
  <c r="A363" i="14" s="1"/>
  <c r="A364" i="14" s="1"/>
  <c r="A365" i="14" s="1"/>
  <c r="A366" i="14" s="1"/>
  <c r="A367" i="14" s="1"/>
  <c r="A368" i="14" s="1"/>
  <c r="A369" i="14" s="1"/>
  <c r="A370" i="14" s="1"/>
  <c r="A371" i="14" s="1"/>
  <c r="A372" i="14" s="1"/>
  <c r="A373" i="14" s="1"/>
  <c r="A374" i="14" s="1"/>
  <c r="A375" i="14" s="1"/>
  <c r="A376" i="14" s="1"/>
  <c r="A377" i="14" s="1"/>
  <c r="A378" i="14" s="1"/>
  <c r="A379" i="14" s="1"/>
  <c r="A380" i="14" s="1"/>
  <c r="A381" i="14" s="1"/>
  <c r="A382" i="14" s="1"/>
  <c r="A383" i="14" s="1"/>
  <c r="A384" i="14" s="1"/>
  <c r="A385" i="14" s="1"/>
  <c r="A386" i="14" s="1"/>
  <c r="A387" i="14" s="1"/>
  <c r="A388" i="14" s="1"/>
  <c r="A389" i="14" s="1"/>
  <c r="A390" i="14" s="1"/>
  <c r="A391" i="14" s="1"/>
  <c r="A392" i="14" s="1"/>
  <c r="A393" i="14" s="1"/>
  <c r="A394" i="14" s="1"/>
  <c r="A395" i="14" s="1"/>
  <c r="A396" i="14" s="1"/>
  <c r="A397" i="14" s="1"/>
  <c r="A398" i="14" s="1"/>
  <c r="A399" i="14" s="1"/>
  <c r="A400" i="14" s="1"/>
  <c r="A401" i="14" s="1"/>
  <c r="A402" i="14" s="1"/>
  <c r="A403" i="14" s="1"/>
  <c r="A404" i="14" s="1"/>
  <c r="A405" i="14" s="1"/>
  <c r="A406" i="14" s="1"/>
  <c r="A407" i="14" s="1"/>
  <c r="A408" i="14" s="1"/>
  <c r="A409" i="14" s="1"/>
  <c r="A410" i="14" s="1"/>
  <c r="A411" i="14" s="1"/>
  <c r="A412" i="14" s="1"/>
  <c r="A413" i="14" s="1"/>
  <c r="A414" i="14" s="1"/>
  <c r="A415" i="14" s="1"/>
  <c r="A416" i="14" s="1"/>
  <c r="A417" i="14" s="1"/>
  <c r="A418" i="14" s="1"/>
  <c r="A419" i="14" s="1"/>
  <c r="A420" i="14" s="1"/>
  <c r="A421" i="14" s="1"/>
  <c r="A422" i="14" s="1"/>
  <c r="A423" i="14" s="1"/>
  <c r="A424" i="14" s="1"/>
  <c r="A425" i="14" s="1"/>
  <c r="A426" i="14" s="1"/>
  <c r="A427" i="14" s="1"/>
  <c r="A428" i="14" s="1"/>
  <c r="A429" i="14" s="1"/>
  <c r="A430" i="14" s="1"/>
  <c r="A431" i="14" s="1"/>
  <c r="A432" i="14" s="1"/>
  <c r="A433" i="14" s="1"/>
  <c r="A434" i="14" s="1"/>
  <c r="A435" i="14" s="1"/>
  <c r="A436" i="14" s="1"/>
  <c r="A437" i="14" s="1"/>
  <c r="A438" i="14" s="1"/>
  <c r="A439" i="14" s="1"/>
  <c r="A440" i="14" s="1"/>
  <c r="A441" i="14" s="1"/>
  <c r="A442" i="14" s="1"/>
  <c r="A443" i="14" s="1"/>
  <c r="A444" i="14" s="1"/>
  <c r="A445" i="14" s="1"/>
  <c r="A446" i="14" s="1"/>
  <c r="A447" i="14" s="1"/>
  <c r="A448" i="14" s="1"/>
  <c r="A449" i="14" s="1"/>
  <c r="A450" i="14" s="1"/>
  <c r="A451" i="14" s="1"/>
  <c r="A452" i="14" s="1"/>
  <c r="A453" i="14" s="1"/>
  <c r="A454" i="14" s="1"/>
  <c r="A455" i="14" s="1"/>
  <c r="A456" i="14" s="1"/>
  <c r="A457" i="14" s="1"/>
  <c r="A458" i="14" s="1"/>
  <c r="A459" i="14" s="1"/>
  <c r="A460" i="14" s="1"/>
  <c r="A461" i="14" s="1"/>
  <c r="A462" i="14" s="1"/>
  <c r="A463" i="14" s="1"/>
  <c r="A464" i="14" s="1"/>
  <c r="A465" i="14" s="1"/>
  <c r="A466" i="14" s="1"/>
  <c r="A467" i="14" s="1"/>
  <c r="A468" i="14" s="1"/>
  <c r="A469" i="14" s="1"/>
  <c r="A470" i="14" s="1"/>
  <c r="A471" i="14" s="1"/>
  <c r="A472" i="14" s="1"/>
  <c r="A473" i="14" s="1"/>
  <c r="A474" i="14" s="1"/>
  <c r="A475" i="14" s="1"/>
  <c r="A476" i="14" s="1"/>
  <c r="A477" i="14" s="1"/>
  <c r="A478" i="14" s="1"/>
  <c r="A479" i="14" s="1"/>
  <c r="A480" i="14" s="1"/>
  <c r="A481" i="14" s="1"/>
  <c r="A482" i="14" s="1"/>
  <c r="A483" i="14" s="1"/>
  <c r="A484" i="14" s="1"/>
  <c r="A485" i="14" s="1"/>
  <c r="A486" i="14" s="1"/>
  <c r="A487" i="14" s="1"/>
  <c r="A488" i="14" s="1"/>
  <c r="A489" i="14" s="1"/>
  <c r="A490" i="14" s="1"/>
  <c r="A491" i="14" s="1"/>
  <c r="A492" i="14" s="1"/>
  <c r="A493" i="14" s="1"/>
  <c r="A494" i="14" s="1"/>
  <c r="A495" i="14" s="1"/>
  <c r="A496" i="14" s="1"/>
  <c r="A497" i="14" s="1"/>
  <c r="A498" i="14" s="1"/>
  <c r="A499" i="14" s="1"/>
  <c r="A500" i="14" s="1"/>
  <c r="A501" i="14" s="1"/>
  <c r="A502" i="14" s="1"/>
  <c r="A503" i="14" s="1"/>
  <c r="A504" i="14" s="1"/>
  <c r="A505" i="14" s="1"/>
  <c r="A506" i="14" s="1"/>
  <c r="A507" i="14" s="1"/>
  <c r="A508" i="14" s="1"/>
  <c r="A509" i="14" s="1"/>
  <c r="A510" i="14" s="1"/>
  <c r="A511" i="14" s="1"/>
  <c r="A512" i="14" s="1"/>
  <c r="A513" i="14" s="1"/>
  <c r="A514" i="14" s="1"/>
  <c r="A515" i="14" s="1"/>
  <c r="A516" i="14" s="1"/>
  <c r="A517" i="14" s="1"/>
  <c r="J18" i="14"/>
  <c r="A10" i="12"/>
  <c r="A11" i="12" s="1"/>
  <c r="A12" i="12" s="1"/>
  <c r="A13" i="12" s="1"/>
  <c r="A14" i="12"/>
  <c r="A15" i="12" s="1"/>
  <c r="A16" i="12" s="1"/>
  <c r="A17" i="12" s="1"/>
  <c r="A18" i="12" s="1"/>
  <c r="A19" i="12" s="1"/>
  <c r="A20" i="12" s="1"/>
  <c r="A21" i="12" s="1"/>
  <c r="A22" i="12" s="1"/>
  <c r="A23" i="12" s="1"/>
  <c r="A24" i="12" s="1"/>
  <c r="A25" i="12" s="1"/>
  <c r="A26" i="12"/>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A98" i="12" s="1"/>
  <c r="A99" i="12" s="1"/>
  <c r="A100" i="12" s="1"/>
  <c r="A101" i="12" s="1"/>
  <c r="A102" i="12" s="1"/>
  <c r="A103" i="12" s="1"/>
  <c r="A104" i="12" s="1"/>
  <c r="A105" i="12" s="1"/>
  <c r="A106" i="12" s="1"/>
  <c r="A107" i="12" s="1"/>
  <c r="A108" i="12" s="1"/>
  <c r="A109" i="12" s="1"/>
  <c r="A110" i="12" s="1"/>
  <c r="A111" i="12" s="1"/>
  <c r="A112" i="12" s="1"/>
  <c r="A113" i="12" s="1"/>
  <c r="A114" i="12" s="1"/>
  <c r="A115" i="12" s="1"/>
  <c r="A116" i="12" s="1"/>
  <c r="A117" i="12" s="1"/>
  <c r="A118" i="12" s="1"/>
  <c r="A119" i="12" s="1"/>
  <c r="A120" i="12" s="1"/>
  <c r="A121" i="12" s="1"/>
  <c r="A122" i="12" s="1"/>
  <c r="A123" i="12" s="1"/>
  <c r="A124" i="12" s="1"/>
  <c r="A125" i="12" s="1"/>
  <c r="A126" i="12" s="1"/>
  <c r="A127" i="12" s="1"/>
  <c r="A128" i="12" s="1"/>
  <c r="A129" i="12" s="1"/>
  <c r="A130" i="12" s="1"/>
  <c r="A131" i="12" s="1"/>
  <c r="A132" i="12" s="1"/>
  <c r="A133" i="12" s="1"/>
  <c r="A134" i="12" s="1"/>
  <c r="A135" i="12" s="1"/>
  <c r="A136" i="12" s="1"/>
  <c r="A137" i="12" s="1"/>
  <c r="A138" i="12" s="1"/>
  <c r="A139" i="12" s="1"/>
  <c r="A140" i="12" s="1"/>
  <c r="A141" i="12" s="1"/>
  <c r="A142" i="12" s="1"/>
  <c r="A143" i="12" s="1"/>
  <c r="A144" i="12" s="1"/>
  <c r="A145" i="12" s="1"/>
  <c r="A146" i="12" s="1"/>
  <c r="A147" i="12" s="1"/>
  <c r="A148" i="12" s="1"/>
  <c r="A149" i="12" s="1"/>
  <c r="A150" i="12" s="1"/>
  <c r="A151" i="12" s="1"/>
  <c r="A152" i="12" s="1"/>
  <c r="A153" i="12" s="1"/>
  <c r="A154" i="12" s="1"/>
  <c r="A155" i="12" s="1"/>
  <c r="A156" i="12" s="1"/>
  <c r="A157" i="12" s="1"/>
  <c r="A158" i="12" s="1"/>
  <c r="A159" i="12" s="1"/>
  <c r="A160" i="12" s="1"/>
  <c r="A161" i="12" s="1"/>
  <c r="A162" i="12" s="1"/>
  <c r="A163" i="12" s="1"/>
  <c r="A164" i="12" s="1"/>
  <c r="A165" i="12" s="1"/>
  <c r="A166" i="12" s="1"/>
  <c r="A167" i="12" s="1"/>
  <c r="A168" i="12" s="1"/>
  <c r="A169" i="12" s="1"/>
  <c r="A170" i="12" s="1"/>
  <c r="A171" i="12" s="1"/>
  <c r="A172" i="12" s="1"/>
  <c r="A173" i="12" s="1"/>
  <c r="A174" i="12" s="1"/>
  <c r="A175" i="12" s="1"/>
  <c r="A176" i="12" s="1"/>
  <c r="A177" i="12" s="1"/>
  <c r="A178" i="12" s="1"/>
  <c r="A179" i="12" s="1"/>
  <c r="A180" i="12" s="1"/>
  <c r="A181" i="12" s="1"/>
  <c r="A182" i="12" s="1"/>
  <c r="A183" i="12" s="1"/>
  <c r="A184" i="12" s="1"/>
  <c r="A185" i="12" s="1"/>
  <c r="A186" i="12" s="1"/>
  <c r="A187" i="12" s="1"/>
  <c r="A188" i="12" s="1"/>
  <c r="A189" i="12" s="1"/>
  <c r="A190" i="12" s="1"/>
  <c r="A191" i="12" s="1"/>
  <c r="A192" i="12" s="1"/>
  <c r="A193" i="12" s="1"/>
  <c r="A194" i="12" s="1"/>
  <c r="A195" i="12" s="1"/>
  <c r="A196" i="12" s="1"/>
  <c r="A197" i="12" s="1"/>
  <c r="A198" i="12" s="1"/>
  <c r="A199" i="12" s="1"/>
  <c r="A200" i="12" s="1"/>
  <c r="A201" i="12" s="1"/>
  <c r="A202" i="12" s="1"/>
  <c r="A203" i="12" s="1"/>
  <c r="A204" i="12" s="1"/>
  <c r="A205" i="12" s="1"/>
  <c r="A206" i="12" s="1"/>
  <c r="A207" i="12" s="1"/>
  <c r="A208" i="12" s="1"/>
  <c r="A209" i="12" s="1"/>
  <c r="A210" i="12" s="1"/>
  <c r="A211" i="12" s="1"/>
  <c r="A212" i="12" s="1"/>
  <c r="A213" i="12" s="1"/>
  <c r="A214" i="12" s="1"/>
  <c r="A215" i="12" s="1"/>
  <c r="A216" i="12" s="1"/>
  <c r="A217" i="12" s="1"/>
  <c r="A218" i="12" s="1"/>
  <c r="A219" i="12" s="1"/>
  <c r="A220" i="12" s="1"/>
  <c r="A221" i="12" s="1"/>
  <c r="A222" i="12" s="1"/>
  <c r="A223" i="12" s="1"/>
  <c r="A224" i="12" s="1"/>
  <c r="A225" i="12" s="1"/>
  <c r="A226" i="12" s="1"/>
  <c r="A227" i="12" s="1"/>
  <c r="A228" i="12" s="1"/>
  <c r="A229" i="12" s="1"/>
  <c r="A230" i="12" s="1"/>
  <c r="A231" i="12" s="1"/>
  <c r="A232" i="12" s="1"/>
  <c r="A233" i="12" s="1"/>
  <c r="A234" i="12" s="1"/>
  <c r="A235" i="12" s="1"/>
  <c r="A236" i="12" s="1"/>
  <c r="A237" i="12" s="1"/>
  <c r="A238" i="12" s="1"/>
  <c r="A239" i="12" s="1"/>
  <c r="A240" i="12" s="1"/>
  <c r="A241" i="12" s="1"/>
  <c r="A242" i="12" s="1"/>
  <c r="A243" i="12" s="1"/>
  <c r="A244" i="12" s="1"/>
  <c r="A245" i="12" s="1"/>
  <c r="A246" i="12" s="1"/>
  <c r="A247" i="12" s="1"/>
  <c r="A248" i="12" s="1"/>
  <c r="A249" i="12" s="1"/>
  <c r="A250" i="12" s="1"/>
  <c r="A251" i="12" s="1"/>
  <c r="A252" i="12" s="1"/>
  <c r="A253" i="12" s="1"/>
  <c r="A254" i="12" s="1"/>
  <c r="A255" i="12" s="1"/>
  <c r="A256" i="12" s="1"/>
  <c r="A257" i="12" s="1"/>
  <c r="A258" i="12" s="1"/>
  <c r="A259" i="12" s="1"/>
  <c r="A260" i="12" s="1"/>
  <c r="A261" i="12" s="1"/>
  <c r="A262" i="12" s="1"/>
  <c r="A263" i="12" s="1"/>
  <c r="A264" i="12" s="1"/>
  <c r="A265" i="12" s="1"/>
  <c r="A266" i="12" s="1"/>
  <c r="A267" i="12" s="1"/>
  <c r="A268" i="12" s="1"/>
  <c r="A269" i="12" s="1"/>
  <c r="A270" i="12" s="1"/>
  <c r="A271" i="12" s="1"/>
  <c r="A272" i="12" s="1"/>
  <c r="A273" i="12" s="1"/>
  <c r="A274" i="12" s="1"/>
  <c r="A275" i="12" s="1"/>
  <c r="A276" i="12" s="1"/>
  <c r="A277" i="12" s="1"/>
  <c r="A278" i="12" s="1"/>
  <c r="A279" i="12" s="1"/>
  <c r="A280" i="12" s="1"/>
  <c r="A281" i="12" s="1"/>
  <c r="A282" i="12" s="1"/>
  <c r="A283" i="12" s="1"/>
  <c r="A284" i="12" s="1"/>
  <c r="A285" i="12" s="1"/>
  <c r="A286" i="12" s="1"/>
  <c r="A287" i="12" s="1"/>
  <c r="A288" i="12" s="1"/>
  <c r="A289" i="12" s="1"/>
  <c r="A290" i="12" s="1"/>
  <c r="A291" i="12" s="1"/>
  <c r="A292" i="12" s="1"/>
  <c r="A293" i="12" s="1"/>
  <c r="A294" i="12" s="1"/>
  <c r="A295" i="12" s="1"/>
  <c r="A296" i="12" s="1"/>
  <c r="A297" i="12" s="1"/>
  <c r="A298" i="12" s="1"/>
  <c r="A299" i="12" s="1"/>
  <c r="A300" i="12" s="1"/>
  <c r="A301" i="12" s="1"/>
  <c r="A302" i="12" s="1"/>
  <c r="A303" i="12" s="1"/>
  <c r="A304" i="12" s="1"/>
  <c r="A305" i="12" s="1"/>
  <c r="A306" i="12" s="1"/>
  <c r="A307" i="12" s="1"/>
  <c r="A308" i="12" s="1"/>
  <c r="A309" i="12" s="1"/>
  <c r="A310" i="12" s="1"/>
  <c r="A311" i="12" s="1"/>
  <c r="A312" i="12" s="1"/>
  <c r="A313" i="12" s="1"/>
  <c r="A314" i="12" s="1"/>
  <c r="A315" i="12" s="1"/>
  <c r="A316" i="12" s="1"/>
  <c r="A317" i="12" s="1"/>
  <c r="A318" i="12" s="1"/>
  <c r="A319" i="12" s="1"/>
  <c r="A320" i="12" s="1"/>
  <c r="A321" i="12" s="1"/>
  <c r="A322" i="12" s="1"/>
  <c r="A323" i="12" s="1"/>
  <c r="A324" i="12" s="1"/>
  <c r="A325" i="12" s="1"/>
  <c r="A326" i="12" s="1"/>
  <c r="A327" i="12" s="1"/>
  <c r="A328" i="12" s="1"/>
  <c r="A329" i="12" s="1"/>
  <c r="A330" i="12" s="1"/>
  <c r="A331" i="12" s="1"/>
  <c r="A332" i="12" s="1"/>
  <c r="A333" i="12" s="1"/>
  <c r="A334" i="12" s="1"/>
  <c r="A335" i="12" s="1"/>
  <c r="A336" i="12" s="1"/>
  <c r="A337" i="12" s="1"/>
  <c r="A338" i="12" s="1"/>
  <c r="A339" i="12" s="1"/>
  <c r="A340" i="12" s="1"/>
  <c r="A341" i="12" s="1"/>
  <c r="A342" i="12" s="1"/>
  <c r="A343" i="12" s="1"/>
  <c r="A344" i="12" s="1"/>
  <c r="A345" i="12" s="1"/>
  <c r="A346" i="12" s="1"/>
  <c r="A347" i="12" s="1"/>
  <c r="A348" i="12" s="1"/>
  <c r="A349" i="12" s="1"/>
  <c r="A350" i="12" s="1"/>
  <c r="A351" i="12" s="1"/>
  <c r="A352" i="12" s="1"/>
  <c r="A353" i="12" s="1"/>
  <c r="A354" i="12" s="1"/>
  <c r="A355" i="12" s="1"/>
  <c r="A356" i="12" s="1"/>
  <c r="A357" i="12" s="1"/>
  <c r="A358" i="12" s="1"/>
  <c r="A359" i="12" s="1"/>
  <c r="A360" i="12" s="1"/>
  <c r="A361" i="12" s="1"/>
  <c r="A362" i="12" s="1"/>
  <c r="A363" i="12" s="1"/>
  <c r="A364" i="12" s="1"/>
  <c r="A365" i="12" s="1"/>
  <c r="A366" i="12" s="1"/>
  <c r="A367" i="12" s="1"/>
  <c r="A368" i="12" s="1"/>
  <c r="A369" i="12" s="1"/>
  <c r="A370" i="12" s="1"/>
  <c r="A371" i="12" s="1"/>
  <c r="A372" i="12" s="1"/>
  <c r="A373" i="12" s="1"/>
  <c r="A374" i="12" s="1"/>
  <c r="A375" i="12" s="1"/>
  <c r="A376" i="12" s="1"/>
  <c r="A377" i="12" s="1"/>
  <c r="A378" i="12" s="1"/>
  <c r="A379" i="12" s="1"/>
  <c r="A380" i="12" s="1"/>
  <c r="A381" i="12" s="1"/>
  <c r="A382" i="12" s="1"/>
  <c r="A383" i="12" s="1"/>
  <c r="A384" i="12" s="1"/>
  <c r="A385" i="12" s="1"/>
  <c r="A386" i="12" s="1"/>
  <c r="A387" i="12" s="1"/>
  <c r="A388" i="12" s="1"/>
  <c r="A389" i="12" s="1"/>
  <c r="A390" i="12" s="1"/>
  <c r="A391" i="12" s="1"/>
  <c r="A392" i="12" s="1"/>
  <c r="A393" i="12" s="1"/>
  <c r="A394" i="12" s="1"/>
  <c r="A395" i="12" s="1"/>
  <c r="A396" i="12" s="1"/>
  <c r="A397" i="12" s="1"/>
  <c r="A398" i="12" s="1"/>
  <c r="A399" i="12" s="1"/>
  <c r="A400" i="12" s="1"/>
  <c r="A401" i="12" s="1"/>
  <c r="A402" i="12" s="1"/>
  <c r="A403" i="12" s="1"/>
  <c r="A404" i="12" s="1"/>
  <c r="A405" i="12" s="1"/>
  <c r="A406" i="12" s="1"/>
  <c r="A407" i="12" s="1"/>
  <c r="A408" i="12" s="1"/>
  <c r="A409" i="12" s="1"/>
  <c r="A410" i="12" s="1"/>
  <c r="A411" i="12" s="1"/>
  <c r="A412" i="12" s="1"/>
  <c r="A413" i="12" s="1"/>
  <c r="A414" i="12" s="1"/>
  <c r="A415" i="12" s="1"/>
  <c r="A416" i="12" s="1"/>
  <c r="A417" i="12" s="1"/>
  <c r="A418" i="12" s="1"/>
  <c r="A419" i="12" s="1"/>
  <c r="A420" i="12" s="1"/>
  <c r="A421" i="12" s="1"/>
  <c r="A422" i="12" s="1"/>
  <c r="A423" i="12" s="1"/>
  <c r="A424" i="12" s="1"/>
  <c r="A425" i="12" s="1"/>
  <c r="A426" i="12" s="1"/>
  <c r="A427" i="12" s="1"/>
  <c r="A428" i="12" s="1"/>
  <c r="A429" i="12" s="1"/>
  <c r="A430" i="12" s="1"/>
  <c r="A431" i="12" s="1"/>
  <c r="A432" i="12" s="1"/>
  <c r="A433" i="12" s="1"/>
  <c r="A434" i="12" s="1"/>
  <c r="A435" i="12" s="1"/>
  <c r="A436" i="12" s="1"/>
  <c r="A437" i="12" s="1"/>
  <c r="A438" i="12" s="1"/>
  <c r="A439" i="12" s="1"/>
  <c r="A440" i="12" s="1"/>
  <c r="A441" i="12" s="1"/>
  <c r="A442" i="12" s="1"/>
  <c r="A443" i="12" s="1"/>
  <c r="A444" i="12" s="1"/>
  <c r="A445" i="12" s="1"/>
  <c r="A446" i="12" s="1"/>
  <c r="A447" i="12" s="1"/>
  <c r="A448" i="12" s="1"/>
  <c r="A449" i="12" s="1"/>
  <c r="A450" i="12" s="1"/>
  <c r="A451" i="12" s="1"/>
  <c r="A452" i="12" s="1"/>
  <c r="A453" i="12" s="1"/>
  <c r="A454" i="12" s="1"/>
  <c r="A455" i="12" s="1"/>
  <c r="A456" i="12" s="1"/>
  <c r="A457" i="12" s="1"/>
  <c r="A458" i="12" s="1"/>
  <c r="A459" i="12" s="1"/>
  <c r="A460" i="12" s="1"/>
  <c r="A461" i="12" s="1"/>
  <c r="A462" i="12" s="1"/>
  <c r="A463" i="12" s="1"/>
  <c r="A464" i="12" s="1"/>
  <c r="A465" i="12" s="1"/>
  <c r="A466" i="12" s="1"/>
  <c r="A467" i="12" s="1"/>
  <c r="A468" i="12" s="1"/>
  <c r="A469" i="12" s="1"/>
  <c r="A470" i="12" s="1"/>
  <c r="A471" i="12" s="1"/>
  <c r="A472" i="12" s="1"/>
  <c r="A473" i="12" s="1"/>
  <c r="A474" i="12" s="1"/>
  <c r="A475" i="12" s="1"/>
  <c r="A476" i="12" s="1"/>
  <c r="A477" i="12" s="1"/>
  <c r="A478" i="12" s="1"/>
  <c r="A479" i="12" s="1"/>
  <c r="A480" i="12" s="1"/>
  <c r="A481" i="12" s="1"/>
  <c r="A482" i="12" s="1"/>
  <c r="A483" i="12" s="1"/>
  <c r="A484" i="12" s="1"/>
  <c r="A485" i="12" s="1"/>
  <c r="A486" i="12" s="1"/>
  <c r="A487" i="12" s="1"/>
  <c r="A488" i="12" s="1"/>
  <c r="A489" i="12" s="1"/>
  <c r="A490" i="12" s="1"/>
  <c r="A491" i="12" s="1"/>
  <c r="A492" i="12" s="1"/>
  <c r="A493" i="12" s="1"/>
  <c r="A494" i="12" s="1"/>
  <c r="A495" i="12" s="1"/>
  <c r="A496" i="12" s="1"/>
  <c r="A497" i="12" s="1"/>
  <c r="A498" i="12" s="1"/>
  <c r="A499" i="12" s="1"/>
  <c r="A500" i="12" s="1"/>
  <c r="A501" i="12" s="1"/>
  <c r="A502" i="12" s="1"/>
  <c r="A503" i="12" s="1"/>
  <c r="A504" i="12" s="1"/>
  <c r="A505" i="12" s="1"/>
  <c r="A506" i="12" s="1"/>
  <c r="A507" i="12" s="1"/>
  <c r="A508" i="12" s="1"/>
  <c r="A9" i="1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A119" i="11" s="1"/>
  <c r="A120" i="11" s="1"/>
  <c r="A121" i="11" s="1"/>
  <c r="A122" i="11" s="1"/>
  <c r="A123" i="11" s="1"/>
  <c r="A124" i="11" s="1"/>
  <c r="A125" i="11" s="1"/>
  <c r="A126" i="11" s="1"/>
  <c r="A127" i="11" s="1"/>
  <c r="A128" i="11" s="1"/>
  <c r="A129" i="11" s="1"/>
  <c r="A130" i="11" s="1"/>
  <c r="A131" i="11" s="1"/>
  <c r="A132" i="11" s="1"/>
  <c r="A133" i="11" s="1"/>
  <c r="A134" i="11" s="1"/>
  <c r="A135" i="11" s="1"/>
  <c r="A136" i="11" s="1"/>
  <c r="A137" i="11" s="1"/>
  <c r="A138" i="11" s="1"/>
  <c r="A139" i="11" s="1"/>
  <c r="A140" i="11" s="1"/>
  <c r="A141" i="11" s="1"/>
  <c r="A142" i="11" s="1"/>
  <c r="A143" i="11" s="1"/>
  <c r="A144" i="11" s="1"/>
  <c r="A145" i="11" s="1"/>
  <c r="A146" i="11" s="1"/>
  <c r="A147" i="11" s="1"/>
  <c r="A148" i="11" s="1"/>
  <c r="A149" i="11" s="1"/>
  <c r="A150" i="11" s="1"/>
  <c r="A151" i="11" s="1"/>
  <c r="A152" i="11" s="1"/>
  <c r="A153" i="11" s="1"/>
  <c r="A154" i="11" s="1"/>
  <c r="A155" i="11" s="1"/>
  <c r="A156" i="11" s="1"/>
  <c r="A157" i="11" s="1"/>
  <c r="A158" i="11" s="1"/>
  <c r="A159" i="11" s="1"/>
  <c r="A160" i="11" s="1"/>
  <c r="A161" i="11" s="1"/>
  <c r="A162" i="11" s="1"/>
  <c r="A163" i="11" s="1"/>
  <c r="A164" i="11" s="1"/>
  <c r="A165" i="11" s="1"/>
  <c r="A166" i="11" s="1"/>
  <c r="A167" i="11" s="1"/>
  <c r="A168" i="11" s="1"/>
  <c r="A169" i="11" s="1"/>
  <c r="A170" i="11" s="1"/>
  <c r="A171" i="11" s="1"/>
  <c r="A172" i="11" s="1"/>
  <c r="A173" i="11" s="1"/>
  <c r="A174" i="11" s="1"/>
  <c r="A175" i="11" s="1"/>
  <c r="A176" i="11" s="1"/>
  <c r="A177" i="11" s="1"/>
  <c r="A178" i="11" s="1"/>
  <c r="A179" i="11" s="1"/>
  <c r="A180" i="11" s="1"/>
  <c r="A181" i="11" s="1"/>
  <c r="A182" i="11" s="1"/>
  <c r="A183" i="11" s="1"/>
  <c r="A184" i="11" s="1"/>
  <c r="A185" i="11" s="1"/>
  <c r="A186" i="11" s="1"/>
  <c r="A187" i="11" s="1"/>
  <c r="A188" i="11" s="1"/>
  <c r="A189" i="11" s="1"/>
  <c r="A190" i="11" s="1"/>
  <c r="A191" i="11" s="1"/>
  <c r="A192" i="11" s="1"/>
  <c r="A193" i="11" s="1"/>
  <c r="A194" i="11" s="1"/>
  <c r="A195" i="11" s="1"/>
  <c r="A196" i="11" s="1"/>
  <c r="A197" i="11" s="1"/>
  <c r="A198" i="11" s="1"/>
  <c r="A199" i="11" s="1"/>
  <c r="A200" i="11" s="1"/>
  <c r="A201" i="11" s="1"/>
  <c r="A202" i="11" s="1"/>
  <c r="A203" i="11" s="1"/>
  <c r="A204" i="11" s="1"/>
  <c r="A205" i="11" s="1"/>
  <c r="A206" i="11" s="1"/>
  <c r="A207" i="11" s="1"/>
  <c r="A208" i="11" s="1"/>
  <c r="A209" i="11" s="1"/>
  <c r="A210" i="11" s="1"/>
  <c r="A211" i="11" s="1"/>
  <c r="A212" i="11" s="1"/>
  <c r="A213" i="11" s="1"/>
  <c r="A214" i="11" s="1"/>
  <c r="A215" i="11" s="1"/>
  <c r="A216" i="11" s="1"/>
  <c r="A217" i="11" s="1"/>
  <c r="A218" i="11" s="1"/>
  <c r="A219" i="11" s="1"/>
  <c r="A220" i="11" s="1"/>
  <c r="A221" i="11" s="1"/>
  <c r="A222" i="11" s="1"/>
  <c r="A223" i="11" s="1"/>
  <c r="A224" i="11" s="1"/>
  <c r="A225" i="11" s="1"/>
  <c r="A226" i="11" s="1"/>
  <c r="A227" i="11" s="1"/>
  <c r="A228" i="11" s="1"/>
  <c r="A229" i="11" s="1"/>
  <c r="A230" i="11" s="1"/>
  <c r="A231" i="11" s="1"/>
  <c r="A232" i="11" s="1"/>
  <c r="A233" i="11" s="1"/>
  <c r="A234" i="11" s="1"/>
  <c r="A235" i="11" s="1"/>
  <c r="A236" i="11" s="1"/>
  <c r="A237" i="11" s="1"/>
  <c r="A238" i="11" s="1"/>
  <c r="A239" i="11" s="1"/>
  <c r="A240" i="11" s="1"/>
  <c r="A241" i="11" s="1"/>
  <c r="A242" i="11" s="1"/>
  <c r="A243" i="11" s="1"/>
  <c r="A244" i="11" s="1"/>
  <c r="A245" i="11" s="1"/>
  <c r="A246" i="11" s="1"/>
  <c r="A247" i="11" s="1"/>
  <c r="A248" i="11" s="1"/>
  <c r="A249" i="11" s="1"/>
  <c r="A250" i="11" s="1"/>
  <c r="A251" i="11" s="1"/>
  <c r="A252" i="11" s="1"/>
  <c r="A253" i="11" s="1"/>
  <c r="A254" i="11" s="1"/>
  <c r="A255" i="11" s="1"/>
  <c r="A256" i="11" s="1"/>
  <c r="A257" i="11" s="1"/>
  <c r="A258" i="11" s="1"/>
  <c r="A259" i="11" s="1"/>
  <c r="A260" i="11" s="1"/>
  <c r="A261" i="11" s="1"/>
  <c r="A262" i="11" s="1"/>
  <c r="A263" i="11" s="1"/>
  <c r="A264" i="11" s="1"/>
  <c r="A265" i="11" s="1"/>
  <c r="A266" i="11" s="1"/>
  <c r="A267" i="11" s="1"/>
  <c r="A268" i="11" s="1"/>
  <c r="A269" i="11" s="1"/>
  <c r="A270" i="11" s="1"/>
  <c r="A271" i="11" s="1"/>
  <c r="A272" i="11" s="1"/>
  <c r="A273" i="11" s="1"/>
  <c r="A274" i="11" s="1"/>
  <c r="A275" i="11" s="1"/>
  <c r="A276" i="11" s="1"/>
  <c r="A277" i="11" s="1"/>
  <c r="A278" i="11" s="1"/>
  <c r="A279" i="11" s="1"/>
  <c r="A280" i="11" s="1"/>
  <c r="A281" i="11" s="1"/>
  <c r="A282" i="11" s="1"/>
  <c r="A283" i="11" s="1"/>
  <c r="A284" i="11" s="1"/>
  <c r="A285" i="11" s="1"/>
  <c r="A286" i="11" s="1"/>
  <c r="A287" i="11" s="1"/>
  <c r="A288" i="11" s="1"/>
  <c r="A289" i="11" s="1"/>
  <c r="A290" i="11" s="1"/>
  <c r="A291" i="11" s="1"/>
  <c r="A292" i="11" s="1"/>
  <c r="A293" i="11" s="1"/>
  <c r="A294" i="11" s="1"/>
  <c r="A295" i="11" s="1"/>
  <c r="A296" i="11" s="1"/>
  <c r="A297" i="11" s="1"/>
  <c r="A298" i="11" s="1"/>
  <c r="A299" i="11" s="1"/>
  <c r="A300" i="11" s="1"/>
  <c r="A301" i="11" s="1"/>
  <c r="A302" i="11" s="1"/>
  <c r="A303" i="11" s="1"/>
  <c r="A304" i="11" s="1"/>
  <c r="A305" i="11" s="1"/>
  <c r="A306" i="11" s="1"/>
  <c r="A307" i="11" s="1"/>
  <c r="A308" i="11" s="1"/>
  <c r="A309" i="11" s="1"/>
  <c r="A310" i="11" s="1"/>
  <c r="A311" i="11" s="1"/>
  <c r="A312" i="11" s="1"/>
  <c r="A313" i="11" s="1"/>
  <c r="A314" i="11" s="1"/>
  <c r="A315" i="11" s="1"/>
  <c r="A316" i="11" s="1"/>
  <c r="A317" i="11" s="1"/>
  <c r="A318" i="11" s="1"/>
  <c r="A319" i="11" s="1"/>
  <c r="A320" i="11" s="1"/>
  <c r="A321" i="11" s="1"/>
  <c r="A322" i="11" s="1"/>
  <c r="A323" i="11" s="1"/>
  <c r="A324" i="11" s="1"/>
  <c r="A325" i="11" s="1"/>
  <c r="A326" i="11" s="1"/>
  <c r="A327" i="11" s="1"/>
  <c r="A328" i="11" s="1"/>
  <c r="A329" i="11" s="1"/>
  <c r="A330" i="11" s="1"/>
  <c r="A331" i="11" s="1"/>
  <c r="A332" i="11" s="1"/>
  <c r="A333" i="11" s="1"/>
  <c r="A334" i="11" s="1"/>
  <c r="A335" i="11" s="1"/>
  <c r="A336" i="11" s="1"/>
  <c r="A337" i="11" s="1"/>
  <c r="A338" i="11" s="1"/>
  <c r="A339" i="11" s="1"/>
  <c r="A340" i="11" s="1"/>
  <c r="A341" i="11" s="1"/>
  <c r="A342" i="11" s="1"/>
  <c r="A343" i="11" s="1"/>
  <c r="A344" i="11" s="1"/>
  <c r="A345" i="11" s="1"/>
  <c r="A346" i="11" s="1"/>
  <c r="A347" i="11" s="1"/>
  <c r="A348" i="11" s="1"/>
  <c r="A349" i="11" s="1"/>
  <c r="A350" i="11" s="1"/>
  <c r="A351" i="11" s="1"/>
  <c r="A352" i="11" s="1"/>
  <c r="A353" i="11" s="1"/>
  <c r="A354" i="11" s="1"/>
  <c r="A355" i="11" s="1"/>
  <c r="A356" i="11" s="1"/>
  <c r="A357" i="11" s="1"/>
  <c r="A358" i="11" s="1"/>
  <c r="A359" i="11" s="1"/>
  <c r="A360" i="11" s="1"/>
  <c r="A361" i="11" s="1"/>
  <c r="A362" i="11" s="1"/>
  <c r="A363" i="11" s="1"/>
  <c r="A364" i="11" s="1"/>
  <c r="A365" i="11" s="1"/>
  <c r="A366" i="11" s="1"/>
  <c r="A367" i="11" s="1"/>
  <c r="A368" i="11" s="1"/>
  <c r="A369" i="11" s="1"/>
  <c r="A370" i="11" s="1"/>
  <c r="A371" i="11" s="1"/>
  <c r="A372" i="11" s="1"/>
  <c r="A373" i="11" s="1"/>
  <c r="A374" i="11" s="1"/>
  <c r="A375" i="11" s="1"/>
  <c r="A376" i="11" s="1"/>
  <c r="A377" i="11" s="1"/>
  <c r="A378" i="11" s="1"/>
  <c r="A379" i="11" s="1"/>
  <c r="A380" i="11" s="1"/>
  <c r="A381" i="11" s="1"/>
  <c r="A382" i="11" s="1"/>
  <c r="A383" i="11" s="1"/>
  <c r="A384" i="11" s="1"/>
  <c r="A385" i="11" s="1"/>
  <c r="A386" i="11" s="1"/>
  <c r="A387" i="11" s="1"/>
  <c r="A388" i="11" s="1"/>
  <c r="A389" i="11" s="1"/>
  <c r="A390" i="11" s="1"/>
  <c r="A391" i="11" s="1"/>
  <c r="A392" i="11" s="1"/>
  <c r="A393" i="11" s="1"/>
  <c r="A394" i="11" s="1"/>
  <c r="A395" i="11" s="1"/>
  <c r="A396" i="11" s="1"/>
  <c r="A397" i="11" s="1"/>
  <c r="A398" i="11" s="1"/>
  <c r="A399" i="11" s="1"/>
  <c r="A400" i="11" s="1"/>
  <c r="A401" i="11" s="1"/>
  <c r="A402" i="11" s="1"/>
  <c r="A403" i="11" s="1"/>
  <c r="A404" i="11" s="1"/>
  <c r="A405" i="11" s="1"/>
  <c r="A406" i="11" s="1"/>
  <c r="A407" i="11" s="1"/>
  <c r="A408" i="11" s="1"/>
  <c r="A409" i="11" s="1"/>
  <c r="A410" i="11" s="1"/>
  <c r="A411" i="11" s="1"/>
  <c r="A412" i="11" s="1"/>
  <c r="A413" i="11" s="1"/>
  <c r="A414" i="11" s="1"/>
  <c r="A415" i="11" s="1"/>
  <c r="A416" i="11" s="1"/>
  <c r="A417" i="11" s="1"/>
  <c r="A418" i="11" s="1"/>
  <c r="A419" i="11" s="1"/>
  <c r="A420" i="11" s="1"/>
  <c r="A421" i="11" s="1"/>
  <c r="A422" i="11" s="1"/>
  <c r="A423" i="11" s="1"/>
  <c r="A424" i="11" s="1"/>
  <c r="A425" i="11" s="1"/>
  <c r="A426" i="11" s="1"/>
  <c r="A427" i="11" s="1"/>
  <c r="A428" i="11" s="1"/>
  <c r="A429" i="11" s="1"/>
  <c r="A430" i="11" s="1"/>
  <c r="A431" i="11" s="1"/>
  <c r="A432" i="11" s="1"/>
  <c r="A433" i="11" s="1"/>
  <c r="A434" i="11" s="1"/>
  <c r="A435" i="11" s="1"/>
  <c r="A436" i="11" s="1"/>
  <c r="A437" i="11" s="1"/>
  <c r="A438" i="11" s="1"/>
  <c r="A439" i="11" s="1"/>
  <c r="A440" i="11" s="1"/>
  <c r="A441" i="11" s="1"/>
  <c r="A442" i="11" s="1"/>
  <c r="A443" i="11" s="1"/>
  <c r="A444" i="11" s="1"/>
  <c r="A445" i="11" s="1"/>
  <c r="A446" i="11" s="1"/>
  <c r="A447" i="11" s="1"/>
  <c r="A448" i="11" s="1"/>
  <c r="A449" i="11" s="1"/>
  <c r="A450" i="11" s="1"/>
  <c r="A451" i="11" s="1"/>
  <c r="A452" i="11" s="1"/>
  <c r="A453" i="11" s="1"/>
  <c r="A454" i="11" s="1"/>
  <c r="A455" i="11" s="1"/>
  <c r="A456" i="11" s="1"/>
  <c r="A457" i="11" s="1"/>
  <c r="A458" i="11" s="1"/>
  <c r="A459" i="11" s="1"/>
  <c r="A460" i="11" s="1"/>
  <c r="A461" i="11" s="1"/>
  <c r="A462" i="11" s="1"/>
  <c r="A463" i="11" s="1"/>
  <c r="A464" i="11" s="1"/>
  <c r="A465" i="11" s="1"/>
  <c r="A466" i="11" s="1"/>
  <c r="A467" i="11" s="1"/>
  <c r="A468" i="11" s="1"/>
  <c r="A469" i="11" s="1"/>
  <c r="A470" i="11" s="1"/>
  <c r="A471" i="11" s="1"/>
  <c r="A472" i="11" s="1"/>
  <c r="A473" i="11" s="1"/>
  <c r="A474" i="11" s="1"/>
  <c r="A475" i="11" s="1"/>
  <c r="A476" i="11" s="1"/>
  <c r="A477" i="11" s="1"/>
  <c r="A478" i="11" s="1"/>
  <c r="A479" i="11" s="1"/>
  <c r="A480" i="11" s="1"/>
  <c r="A481" i="11" s="1"/>
  <c r="A482" i="11" s="1"/>
  <c r="A483" i="11" s="1"/>
  <c r="A484" i="11" s="1"/>
  <c r="A485" i="11" s="1"/>
  <c r="A486" i="11" s="1"/>
  <c r="A487" i="11" s="1"/>
  <c r="A488" i="11" s="1"/>
  <c r="A489" i="11" s="1"/>
  <c r="A490" i="11" s="1"/>
  <c r="A491" i="11" s="1"/>
  <c r="A492" i="11" s="1"/>
  <c r="A493" i="11" s="1"/>
  <c r="A494" i="11" s="1"/>
  <c r="A495" i="11" s="1"/>
  <c r="A496" i="11" s="1"/>
  <c r="A497" i="11" s="1"/>
  <c r="A498" i="11" s="1"/>
  <c r="A499" i="11" s="1"/>
  <c r="A500" i="11" s="1"/>
  <c r="A501" i="11" s="1"/>
  <c r="A502" i="11" s="1"/>
  <c r="A503" i="11" s="1"/>
  <c r="A504" i="11" s="1"/>
  <c r="A505" i="11" s="1"/>
  <c r="A506" i="11" s="1"/>
  <c r="A507" i="11" s="1"/>
  <c r="G33" i="6"/>
  <c r="G32" i="6"/>
  <c r="H31" i="6"/>
  <c r="G31" i="6"/>
  <c r="H30" i="6"/>
  <c r="G30" i="6"/>
  <c r="F30" i="6"/>
  <c r="H29" i="6"/>
  <c r="G29" i="6"/>
  <c r="F29" i="6"/>
  <c r="H28" i="6"/>
  <c r="G28" i="6"/>
  <c r="F28" i="6"/>
  <c r="H27" i="6"/>
  <c r="G27" i="6"/>
  <c r="F27" i="6"/>
  <c r="D20" i="6"/>
  <c r="D19" i="6"/>
  <c r="D18" i="6"/>
  <c r="B18" i="6"/>
  <c r="B19" i="6" s="1"/>
  <c r="B20" i="6" s="1"/>
  <c r="F22" i="14"/>
  <c r="J20" i="14"/>
  <c r="G17" i="2"/>
  <c r="A12" i="2"/>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A1001" i="2" s="1"/>
  <c r="A1002" i="2" s="1"/>
  <c r="A1003" i="2" s="1"/>
  <c r="A1004" i="2" s="1"/>
  <c r="A1005" i="2" s="1"/>
  <c r="A1006" i="2" s="1"/>
  <c r="A1007" i="2" s="1"/>
  <c r="A1008" i="2" s="1"/>
  <c r="A1009" i="2" s="1"/>
  <c r="A1010" i="2" s="1"/>
  <c r="A12" i="21"/>
  <c r="A13" i="21" s="1"/>
  <c r="A14" i="21" s="1"/>
  <c r="A15" i="21" s="1"/>
  <c r="A16" i="21" s="1"/>
  <c r="A17" i="21" s="1"/>
  <c r="A18" i="21" s="1"/>
  <c r="A19" i="21" s="1"/>
  <c r="A20" i="21" s="1"/>
  <c r="A21" i="21" s="1"/>
  <c r="A22" i="21" s="1"/>
  <c r="A23" i="21" s="1"/>
  <c r="A24" i="21" s="1"/>
  <c r="A25" i="21" s="1"/>
  <c r="A26" i="21" s="1"/>
  <c r="A27" i="21" s="1"/>
  <c r="A28" i="2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A72" i="21" s="1"/>
  <c r="A73" i="21" s="1"/>
  <c r="A74" i="21" s="1"/>
  <c r="A75" i="21" s="1"/>
  <c r="A76" i="21" s="1"/>
  <c r="A77" i="21" s="1"/>
  <c r="A78" i="21" s="1"/>
  <c r="A79" i="21" s="1"/>
  <c r="A80" i="21" s="1"/>
  <c r="A81" i="21" s="1"/>
  <c r="A82" i="21" s="1"/>
  <c r="A83" i="21" s="1"/>
  <c r="A84" i="21" s="1"/>
  <c r="A85" i="21" s="1"/>
  <c r="A86" i="21" s="1"/>
  <c r="A87" i="21" s="1"/>
  <c r="A88" i="21" s="1"/>
  <c r="A89" i="21" s="1"/>
  <c r="A90" i="21" s="1"/>
  <c r="A91" i="21" s="1"/>
  <c r="A92" i="21" s="1"/>
  <c r="A93" i="21" s="1"/>
  <c r="A94" i="21" s="1"/>
  <c r="A95" i="21" s="1"/>
  <c r="A96" i="21" s="1"/>
  <c r="A97" i="21" s="1"/>
  <c r="A98" i="21" s="1"/>
  <c r="A99" i="21" s="1"/>
  <c r="A100" i="21" s="1"/>
  <c r="A101" i="21" s="1"/>
  <c r="A102" i="21" s="1"/>
  <c r="A103" i="21" s="1"/>
  <c r="A104" i="21" s="1"/>
  <c r="A105" i="21" s="1"/>
  <c r="A106" i="21" s="1"/>
  <c r="A107" i="21" s="1"/>
  <c r="A108" i="21" s="1"/>
  <c r="A109" i="21" s="1"/>
  <c r="A110" i="21" s="1"/>
  <c r="A111" i="21" s="1"/>
  <c r="A112" i="21" s="1"/>
  <c r="A113" i="21" s="1"/>
  <c r="A114" i="21" s="1"/>
  <c r="A115" i="21" s="1"/>
  <c r="A116" i="21" s="1"/>
  <c r="A117" i="21" s="1"/>
  <c r="A118" i="21" s="1"/>
  <c r="A119" i="21" s="1"/>
  <c r="A120" i="21" s="1"/>
  <c r="A121" i="21" s="1"/>
  <c r="A122" i="21" s="1"/>
  <c r="A123" i="21" s="1"/>
  <c r="A124" i="21" s="1"/>
  <c r="A125" i="21" s="1"/>
  <c r="A126" i="21" s="1"/>
  <c r="A127" i="21" s="1"/>
  <c r="A128" i="21" s="1"/>
  <c r="A129" i="21" s="1"/>
  <c r="A130" i="21" s="1"/>
  <c r="A131" i="21" s="1"/>
  <c r="A132" i="21" s="1"/>
  <c r="A133" i="21" s="1"/>
  <c r="A134" i="21" s="1"/>
  <c r="A135" i="21" s="1"/>
  <c r="A136" i="21" s="1"/>
  <c r="A137" i="21" s="1"/>
  <c r="A138" i="21" s="1"/>
  <c r="A139" i="21" s="1"/>
  <c r="A140" i="21" s="1"/>
  <c r="A141" i="21" s="1"/>
  <c r="A142" i="21" s="1"/>
  <c r="A143" i="21" s="1"/>
  <c r="A144" i="21" s="1"/>
  <c r="A145" i="21" s="1"/>
  <c r="A146" i="21" s="1"/>
  <c r="A147" i="21" s="1"/>
  <c r="A148" i="21" s="1"/>
  <c r="A149" i="21" s="1"/>
  <c r="A150" i="21" s="1"/>
  <c r="A151" i="21" s="1"/>
  <c r="A152" i="21" s="1"/>
  <c r="A153" i="21" s="1"/>
  <c r="A154" i="21" s="1"/>
  <c r="A155" i="21" s="1"/>
  <c r="A156" i="21" s="1"/>
  <c r="A157" i="21" s="1"/>
  <c r="A158" i="21" s="1"/>
  <c r="A159" i="21" s="1"/>
  <c r="A160" i="21" s="1"/>
  <c r="A161" i="21" s="1"/>
  <c r="A162" i="21" s="1"/>
  <c r="A163" i="21" s="1"/>
  <c r="A164" i="21" s="1"/>
  <c r="A165" i="21" s="1"/>
  <c r="A166" i="21" s="1"/>
  <c r="A167" i="21" s="1"/>
  <c r="A168" i="21" s="1"/>
  <c r="A169" i="21" s="1"/>
  <c r="A170" i="21" s="1"/>
  <c r="A171" i="21" s="1"/>
  <c r="A172" i="21" s="1"/>
  <c r="A173" i="21" s="1"/>
  <c r="A174" i="21" s="1"/>
  <c r="A175" i="21" s="1"/>
  <c r="A176" i="21" s="1"/>
  <c r="A177" i="21" s="1"/>
  <c r="A178" i="21" s="1"/>
  <c r="A179" i="21" s="1"/>
  <c r="A180" i="21" s="1"/>
  <c r="A181" i="21" s="1"/>
  <c r="A182" i="21" s="1"/>
  <c r="A183" i="21" s="1"/>
  <c r="A184" i="21" s="1"/>
  <c r="A185" i="21" s="1"/>
  <c r="A186" i="21" s="1"/>
  <c r="A187" i="21" s="1"/>
  <c r="A188" i="21" s="1"/>
  <c r="A189" i="21" s="1"/>
  <c r="A190" i="21" s="1"/>
  <c r="A191" i="21" s="1"/>
  <c r="A192" i="21" s="1"/>
  <c r="A193" i="21" s="1"/>
  <c r="A194" i="21" s="1"/>
  <c r="A195" i="21" s="1"/>
  <c r="A196" i="21" s="1"/>
  <c r="A197" i="21" s="1"/>
  <c r="A198" i="21" s="1"/>
  <c r="A199" i="21" s="1"/>
  <c r="A200" i="21" s="1"/>
  <c r="A201" i="21" s="1"/>
  <c r="A202" i="21" s="1"/>
  <c r="A203" i="21" s="1"/>
  <c r="A204" i="21" s="1"/>
  <c r="A205" i="21" s="1"/>
  <c r="A206" i="21" s="1"/>
  <c r="A207" i="21" s="1"/>
  <c r="A208" i="21" s="1"/>
  <c r="A209" i="21" s="1"/>
  <c r="A210" i="21" s="1"/>
  <c r="A211" i="21" s="1"/>
  <c r="A212" i="21" s="1"/>
  <c r="A213" i="21" s="1"/>
  <c r="A214" i="21" s="1"/>
  <c r="A215" i="21" s="1"/>
  <c r="A216" i="21" s="1"/>
  <c r="A217" i="21" s="1"/>
  <c r="A218" i="21" s="1"/>
  <c r="A219" i="21" s="1"/>
  <c r="A220" i="21" s="1"/>
  <c r="A221" i="21" s="1"/>
  <c r="A222" i="21" s="1"/>
  <c r="A223" i="21" s="1"/>
  <c r="A224" i="21" s="1"/>
  <c r="A225" i="21" s="1"/>
  <c r="A226" i="21" s="1"/>
  <c r="A227" i="21" s="1"/>
  <c r="A228" i="21" s="1"/>
  <c r="A229" i="21" s="1"/>
  <c r="A230" i="21" s="1"/>
  <c r="A231" i="21" s="1"/>
  <c r="A232" i="21" s="1"/>
  <c r="A233" i="21" s="1"/>
  <c r="A234" i="21" s="1"/>
  <c r="A235" i="21" s="1"/>
  <c r="A236" i="21" s="1"/>
  <c r="A237" i="21" s="1"/>
  <c r="A238" i="21" s="1"/>
  <c r="A239" i="21" s="1"/>
  <c r="A240" i="21" s="1"/>
  <c r="A241" i="21" s="1"/>
  <c r="A242" i="21" s="1"/>
  <c r="A243" i="21" s="1"/>
  <c r="A244" i="21" s="1"/>
  <c r="A245" i="21" s="1"/>
  <c r="A246" i="21" s="1"/>
  <c r="A247" i="21" s="1"/>
  <c r="A248" i="21" s="1"/>
  <c r="A249" i="21" s="1"/>
  <c r="A250" i="21" s="1"/>
  <c r="A251" i="21" s="1"/>
  <c r="A252" i="21" s="1"/>
  <c r="A253" i="21" s="1"/>
  <c r="A254" i="21" s="1"/>
  <c r="A255" i="21" s="1"/>
  <c r="A256" i="21" s="1"/>
  <c r="A257" i="21" s="1"/>
  <c r="A258" i="21" s="1"/>
  <c r="A259" i="21" s="1"/>
  <c r="A260" i="21" s="1"/>
  <c r="A261" i="21" s="1"/>
  <c r="A262" i="21" s="1"/>
  <c r="A263" i="21" s="1"/>
  <c r="A264" i="21" s="1"/>
  <c r="A265" i="21" s="1"/>
  <c r="A266" i="21" s="1"/>
  <c r="A267" i="21" s="1"/>
  <c r="A268" i="21" s="1"/>
  <c r="A269" i="21" s="1"/>
  <c r="A270" i="21" s="1"/>
  <c r="A271" i="21" s="1"/>
  <c r="A272" i="21" s="1"/>
  <c r="A273" i="21" s="1"/>
  <c r="A274" i="21" s="1"/>
  <c r="A275" i="21" s="1"/>
  <c r="A276" i="21" s="1"/>
  <c r="A277" i="21" s="1"/>
  <c r="A278" i="21" s="1"/>
  <c r="A279" i="21" s="1"/>
  <c r="A280" i="21" s="1"/>
  <c r="A281" i="21" s="1"/>
  <c r="A282" i="21" s="1"/>
  <c r="A283" i="21" s="1"/>
  <c r="A284" i="21" s="1"/>
  <c r="A285" i="21" s="1"/>
  <c r="A286" i="21" s="1"/>
  <c r="A287" i="21" s="1"/>
  <c r="A288" i="21" s="1"/>
  <c r="A289" i="21" s="1"/>
  <c r="A290" i="21" s="1"/>
  <c r="A291" i="21" s="1"/>
  <c r="A292" i="21" s="1"/>
  <c r="A293" i="21" s="1"/>
  <c r="A294" i="21" s="1"/>
  <c r="A295" i="21" s="1"/>
  <c r="A296" i="21" s="1"/>
  <c r="A297" i="21" s="1"/>
  <c r="A298" i="21" s="1"/>
  <c r="A299" i="21" s="1"/>
  <c r="A300" i="21" s="1"/>
  <c r="A301" i="21" s="1"/>
  <c r="A302" i="21" s="1"/>
  <c r="A303" i="21" s="1"/>
  <c r="A304" i="21" s="1"/>
  <c r="A305" i="21" s="1"/>
  <c r="A306" i="21" s="1"/>
  <c r="A307" i="21" s="1"/>
  <c r="A308" i="21" s="1"/>
  <c r="A309" i="21" s="1"/>
  <c r="A310" i="21" s="1"/>
  <c r="A311" i="21" s="1"/>
  <c r="A312" i="21" s="1"/>
  <c r="A313" i="21" s="1"/>
  <c r="A314" i="21" s="1"/>
  <c r="A315" i="21" s="1"/>
  <c r="A316" i="21" s="1"/>
  <c r="A317" i="21" s="1"/>
  <c r="A318" i="21" s="1"/>
  <c r="A319" i="21" s="1"/>
  <c r="A320" i="21" s="1"/>
  <c r="A321" i="21" s="1"/>
  <c r="A322" i="21" s="1"/>
  <c r="A323" i="21" s="1"/>
  <c r="A324" i="21" s="1"/>
  <c r="A325" i="21" s="1"/>
  <c r="A326" i="21" s="1"/>
  <c r="A327" i="21" s="1"/>
  <c r="A328" i="21" s="1"/>
  <c r="A329" i="21" s="1"/>
  <c r="A330" i="21" s="1"/>
  <c r="A331" i="21" s="1"/>
  <c r="A332" i="21" s="1"/>
  <c r="A333" i="21" s="1"/>
  <c r="A334" i="21" s="1"/>
  <c r="A335" i="21" s="1"/>
  <c r="A336" i="21" s="1"/>
  <c r="A337" i="21" s="1"/>
  <c r="A338" i="21" s="1"/>
  <c r="A339" i="21" s="1"/>
  <c r="A340" i="21" s="1"/>
  <c r="A341" i="21" s="1"/>
  <c r="A342" i="21" s="1"/>
  <c r="A343" i="21" s="1"/>
  <c r="A344" i="21" s="1"/>
  <c r="A345" i="21" s="1"/>
  <c r="A346" i="21" s="1"/>
  <c r="A347" i="21" s="1"/>
  <c r="A348" i="21" s="1"/>
  <c r="A349" i="21" s="1"/>
  <c r="A350" i="21" s="1"/>
  <c r="A351" i="21" s="1"/>
  <c r="A352" i="21" s="1"/>
  <c r="A353" i="21" s="1"/>
  <c r="A354" i="21" s="1"/>
  <c r="A355" i="21" s="1"/>
  <c r="A356" i="21" s="1"/>
  <c r="A357" i="21" s="1"/>
  <c r="A358" i="21" s="1"/>
  <c r="A359" i="21" s="1"/>
  <c r="A360" i="21" s="1"/>
  <c r="A361" i="21" s="1"/>
  <c r="A362" i="21" s="1"/>
  <c r="A363" i="21" s="1"/>
  <c r="A364" i="21" s="1"/>
  <c r="A365" i="21" s="1"/>
  <c r="A366" i="21" s="1"/>
  <c r="A367" i="21" s="1"/>
  <c r="A368" i="21" s="1"/>
  <c r="A369" i="21" s="1"/>
  <c r="A370" i="21" s="1"/>
  <c r="A371" i="21" s="1"/>
  <c r="A372" i="21" s="1"/>
  <c r="A373" i="21" s="1"/>
  <c r="A374" i="21" s="1"/>
  <c r="A375" i="21" s="1"/>
  <c r="A376" i="21" s="1"/>
  <c r="A377" i="21" s="1"/>
  <c r="A378" i="21" s="1"/>
  <c r="A379" i="21" s="1"/>
  <c r="A380" i="21" s="1"/>
  <c r="A381" i="21" s="1"/>
  <c r="A382" i="21" s="1"/>
  <c r="A383" i="21" s="1"/>
  <c r="A384" i="21" s="1"/>
  <c r="A385" i="21" s="1"/>
  <c r="A386" i="21" s="1"/>
  <c r="A387" i="21" s="1"/>
  <c r="A388" i="21" s="1"/>
  <c r="A389" i="21" s="1"/>
  <c r="A390" i="21" s="1"/>
  <c r="A391" i="21" s="1"/>
  <c r="A392" i="21" s="1"/>
  <c r="A393" i="21" s="1"/>
  <c r="A394" i="21" s="1"/>
  <c r="A395" i="21" s="1"/>
  <c r="A396" i="21" s="1"/>
  <c r="A397" i="21" s="1"/>
  <c r="A398" i="21" s="1"/>
  <c r="A399" i="21" s="1"/>
  <c r="A400" i="21" s="1"/>
  <c r="A401" i="21" s="1"/>
  <c r="A402" i="21" s="1"/>
  <c r="A403" i="21" s="1"/>
  <c r="A404" i="21" s="1"/>
  <c r="A405" i="21" s="1"/>
  <c r="A406" i="21" s="1"/>
  <c r="A407" i="21" s="1"/>
  <c r="A408" i="21" s="1"/>
  <c r="A409" i="21" s="1"/>
  <c r="A410" i="21" s="1"/>
  <c r="A411" i="21" s="1"/>
  <c r="A412" i="21" s="1"/>
  <c r="A413" i="21" s="1"/>
  <c r="A414" i="21" s="1"/>
  <c r="A415" i="21" s="1"/>
  <c r="A416" i="21" s="1"/>
  <c r="A417" i="21" s="1"/>
  <c r="A418" i="21" s="1"/>
  <c r="A419" i="21" s="1"/>
  <c r="A420" i="21" s="1"/>
  <c r="A421" i="21" s="1"/>
  <c r="A422" i="21" s="1"/>
  <c r="A423" i="21" s="1"/>
  <c r="A424" i="21" s="1"/>
  <c r="A425" i="21" s="1"/>
  <c r="A426" i="21" s="1"/>
  <c r="A427" i="21" s="1"/>
  <c r="A428" i="21" s="1"/>
  <c r="A429" i="21" s="1"/>
  <c r="A430" i="21" s="1"/>
  <c r="A431" i="21" s="1"/>
  <c r="A432" i="21" s="1"/>
  <c r="A433" i="21" s="1"/>
  <c r="A434" i="21" s="1"/>
  <c r="A435" i="21" s="1"/>
  <c r="A436" i="21" s="1"/>
  <c r="A437" i="21" s="1"/>
  <c r="A438" i="21" s="1"/>
  <c r="A439" i="21" s="1"/>
  <c r="A440" i="21" s="1"/>
  <c r="A441" i="21" s="1"/>
  <c r="A442" i="21" s="1"/>
  <c r="A443" i="21" s="1"/>
  <c r="A444" i="21" s="1"/>
  <c r="A445" i="21" s="1"/>
  <c r="A446" i="21" s="1"/>
  <c r="A447" i="21" s="1"/>
  <c r="A448" i="21" s="1"/>
  <c r="A449" i="21" s="1"/>
  <c r="A450" i="21" s="1"/>
  <c r="A451" i="21" s="1"/>
  <c r="A452" i="21" s="1"/>
  <c r="A453" i="21" s="1"/>
  <c r="A454" i="21" s="1"/>
  <c r="A455" i="21" s="1"/>
  <c r="A456" i="21" s="1"/>
  <c r="A457" i="21" s="1"/>
  <c r="A458" i="21" s="1"/>
  <c r="A459" i="21" s="1"/>
  <c r="A460" i="21" s="1"/>
  <c r="A461" i="21" s="1"/>
  <c r="A462" i="21" s="1"/>
  <c r="A463" i="21" s="1"/>
  <c r="A464" i="21" s="1"/>
  <c r="A465" i="21" s="1"/>
  <c r="A466" i="21" s="1"/>
  <c r="A467" i="21" s="1"/>
  <c r="A468" i="21" s="1"/>
  <c r="A469" i="21" s="1"/>
  <c r="A470" i="21" s="1"/>
  <c r="A471" i="21" s="1"/>
  <c r="A472" i="21" s="1"/>
  <c r="A473" i="21" s="1"/>
  <c r="A474" i="21" s="1"/>
  <c r="A475" i="21" s="1"/>
  <c r="A476" i="21" s="1"/>
  <c r="A477" i="21" s="1"/>
  <c r="A478" i="21" s="1"/>
  <c r="A479" i="21" s="1"/>
  <c r="A480" i="21" s="1"/>
  <c r="A481" i="21" s="1"/>
  <c r="A482" i="21" s="1"/>
  <c r="A483" i="21" s="1"/>
  <c r="A484" i="21" s="1"/>
  <c r="A485" i="21" s="1"/>
  <c r="A486" i="21" s="1"/>
  <c r="A487" i="21" s="1"/>
  <c r="A488" i="21" s="1"/>
  <c r="A489" i="21" s="1"/>
  <c r="A490" i="21" s="1"/>
  <c r="A491" i="21" s="1"/>
  <c r="A492" i="21" s="1"/>
  <c r="A493" i="21" s="1"/>
  <c r="A494" i="21" s="1"/>
  <c r="A495" i="21" s="1"/>
  <c r="A496" i="21" s="1"/>
  <c r="A497" i="21" s="1"/>
  <c r="A498" i="21" s="1"/>
  <c r="A499" i="21" s="1"/>
  <c r="A500" i="21" s="1"/>
  <c r="A501" i="21" s="1"/>
  <c r="A502" i="21" s="1"/>
  <c r="A503" i="21" s="1"/>
  <c r="A504" i="21" s="1"/>
  <c r="A505" i="21" s="1"/>
  <c r="A506" i="21" s="1"/>
  <c r="A507" i="21" s="1"/>
  <c r="A508" i="21" s="1"/>
  <c r="A509" i="21" s="1"/>
  <c r="A510" i="21" s="1"/>
  <c r="A511" i="21" s="1"/>
  <c r="A512" i="21" s="1"/>
  <c r="A513" i="21" s="1"/>
  <c r="A514" i="21" s="1"/>
  <c r="A515" i="21" s="1"/>
  <c r="A516" i="21" s="1"/>
  <c r="A517" i="21" s="1"/>
  <c r="A518" i="21" s="1"/>
  <c r="A519" i="21" s="1"/>
  <c r="A520" i="21" s="1"/>
  <c r="A521" i="21" s="1"/>
  <c r="A522" i="21" s="1"/>
  <c r="A523" i="21" s="1"/>
  <c r="A524" i="21" s="1"/>
  <c r="A525" i="21" s="1"/>
  <c r="A526" i="21" s="1"/>
  <c r="A527" i="21" s="1"/>
  <c r="A528" i="21" s="1"/>
  <c r="A529" i="21" s="1"/>
  <c r="A530" i="21" s="1"/>
  <c r="A531" i="21" s="1"/>
  <c r="A532" i="21" s="1"/>
  <c r="A533" i="21" s="1"/>
  <c r="A534" i="21" s="1"/>
  <c r="A535" i="21" s="1"/>
  <c r="A536" i="21" s="1"/>
  <c r="A537" i="21" s="1"/>
  <c r="A538" i="21" s="1"/>
  <c r="A539" i="21" s="1"/>
  <c r="A540" i="21" s="1"/>
  <c r="A541" i="21" s="1"/>
  <c r="A542" i="21" s="1"/>
  <c r="A543" i="21" s="1"/>
  <c r="A544" i="21" s="1"/>
  <c r="A545" i="21" s="1"/>
  <c r="A546" i="21" s="1"/>
  <c r="A547" i="21" s="1"/>
  <c r="A548" i="21" s="1"/>
  <c r="A549" i="21" s="1"/>
  <c r="A550" i="21" s="1"/>
  <c r="A551" i="21" s="1"/>
  <c r="A552" i="21" s="1"/>
  <c r="A553" i="21" s="1"/>
  <c r="A554" i="21" s="1"/>
  <c r="A555" i="21" s="1"/>
  <c r="A556" i="21" s="1"/>
  <c r="A557" i="21" s="1"/>
  <c r="A558" i="21" s="1"/>
  <c r="A559" i="21" s="1"/>
  <c r="A560" i="21" s="1"/>
  <c r="A561" i="21" s="1"/>
  <c r="A562" i="21" s="1"/>
  <c r="A563" i="21" s="1"/>
  <c r="A564" i="21" s="1"/>
  <c r="A565" i="21" s="1"/>
  <c r="A566" i="21" s="1"/>
  <c r="A567" i="21" s="1"/>
  <c r="A568" i="21" s="1"/>
  <c r="A569" i="21" s="1"/>
  <c r="A570" i="21" s="1"/>
  <c r="A571" i="21" s="1"/>
  <c r="A572" i="21" s="1"/>
  <c r="A573" i="21" s="1"/>
  <c r="A574" i="21" s="1"/>
  <c r="A575" i="21" s="1"/>
  <c r="A576" i="21" s="1"/>
  <c r="A577" i="21" s="1"/>
  <c r="A578" i="21" s="1"/>
  <c r="A579" i="21" s="1"/>
  <c r="A580" i="21" s="1"/>
  <c r="A581" i="21" s="1"/>
  <c r="A582" i="21" s="1"/>
  <c r="A583" i="21" s="1"/>
  <c r="A584" i="21" s="1"/>
  <c r="A585" i="21" s="1"/>
  <c r="A586" i="21" s="1"/>
  <c r="A587" i="21" s="1"/>
  <c r="A588" i="21" s="1"/>
  <c r="A589" i="21" s="1"/>
  <c r="A590" i="21" s="1"/>
  <c r="A591" i="21" s="1"/>
  <c r="A592" i="21" s="1"/>
  <c r="A593" i="21" s="1"/>
  <c r="A594" i="21" s="1"/>
  <c r="A595" i="21" s="1"/>
  <c r="A596" i="21" s="1"/>
  <c r="A597" i="21" s="1"/>
  <c r="A598" i="21" s="1"/>
  <c r="A599" i="21" s="1"/>
  <c r="A600" i="21" s="1"/>
  <c r="A601" i="21" s="1"/>
  <c r="A602" i="21" s="1"/>
  <c r="A603" i="21" s="1"/>
  <c r="A604" i="21" s="1"/>
  <c r="A605" i="21" s="1"/>
  <c r="A606" i="21" s="1"/>
  <c r="A607" i="21" s="1"/>
  <c r="A608" i="21" s="1"/>
  <c r="A609" i="21" s="1"/>
  <c r="A610" i="21" s="1"/>
  <c r="A611" i="21" s="1"/>
  <c r="A612" i="21" s="1"/>
  <c r="A613" i="21" s="1"/>
  <c r="A614" i="21" s="1"/>
  <c r="A615" i="21" s="1"/>
  <c r="A616" i="21" s="1"/>
  <c r="A617" i="21" s="1"/>
  <c r="A618" i="21" s="1"/>
  <c r="A619" i="21" s="1"/>
  <c r="A620" i="21" s="1"/>
  <c r="A621" i="21" s="1"/>
  <c r="A622" i="21" s="1"/>
  <c r="A623" i="21" s="1"/>
  <c r="A624" i="21" s="1"/>
  <c r="A625" i="21" s="1"/>
  <c r="A626" i="21" s="1"/>
  <c r="A627" i="21" s="1"/>
  <c r="A628" i="21" s="1"/>
  <c r="A629" i="21" s="1"/>
  <c r="A630" i="21" s="1"/>
  <c r="A631" i="21" s="1"/>
  <c r="A632" i="21" s="1"/>
  <c r="A633" i="21" s="1"/>
  <c r="A634" i="21" s="1"/>
  <c r="A635" i="21" s="1"/>
  <c r="A636" i="21" s="1"/>
  <c r="A637" i="21" s="1"/>
  <c r="A638" i="21" s="1"/>
  <c r="A639" i="21" s="1"/>
  <c r="A640" i="21" s="1"/>
  <c r="A641" i="21" s="1"/>
  <c r="A642" i="21" s="1"/>
  <c r="A643" i="21" s="1"/>
  <c r="A644" i="21" s="1"/>
  <c r="A645" i="21" s="1"/>
  <c r="A646" i="21" s="1"/>
  <c r="A647" i="21" s="1"/>
  <c r="A648" i="21" s="1"/>
  <c r="A649" i="21" s="1"/>
  <c r="A650" i="21" s="1"/>
  <c r="A651" i="21" s="1"/>
  <c r="A652" i="21" s="1"/>
  <c r="A653" i="21" s="1"/>
  <c r="A654" i="21" s="1"/>
  <c r="A655" i="21" s="1"/>
  <c r="A656" i="21" s="1"/>
  <c r="A657" i="21" s="1"/>
  <c r="A658" i="21" s="1"/>
  <c r="A659" i="21" s="1"/>
  <c r="A660" i="21" s="1"/>
  <c r="A661" i="21" s="1"/>
  <c r="A662" i="21" s="1"/>
  <c r="A663" i="21" s="1"/>
  <c r="A664" i="21" s="1"/>
  <c r="A665" i="21" s="1"/>
  <c r="A666" i="21" s="1"/>
  <c r="A667" i="21" s="1"/>
  <c r="A668" i="21" s="1"/>
  <c r="A669" i="21" s="1"/>
  <c r="A670" i="21" s="1"/>
  <c r="A671" i="21" s="1"/>
  <c r="A672" i="21" s="1"/>
  <c r="A673" i="21" s="1"/>
  <c r="A674" i="21" s="1"/>
  <c r="A675" i="21" s="1"/>
  <c r="A676" i="21" s="1"/>
  <c r="A677" i="21" s="1"/>
  <c r="A678" i="21" s="1"/>
  <c r="A679" i="21" s="1"/>
  <c r="A680" i="21" s="1"/>
  <c r="A681" i="21" s="1"/>
  <c r="A682" i="21" s="1"/>
  <c r="A683" i="21" s="1"/>
  <c r="A684" i="21" s="1"/>
  <c r="A685" i="21" s="1"/>
  <c r="A686" i="21" s="1"/>
  <c r="A687" i="21" s="1"/>
  <c r="A688" i="21" s="1"/>
  <c r="A689" i="21" s="1"/>
  <c r="A690" i="21" s="1"/>
  <c r="A691" i="21" s="1"/>
  <c r="A692" i="21" s="1"/>
  <c r="A693" i="21" s="1"/>
  <c r="A694" i="21" s="1"/>
  <c r="A695" i="21" s="1"/>
  <c r="A696" i="21" s="1"/>
  <c r="A697" i="21" s="1"/>
  <c r="A698" i="21" s="1"/>
  <c r="A699" i="21" s="1"/>
  <c r="A700" i="21" s="1"/>
  <c r="A701" i="21" s="1"/>
  <c r="A702" i="21" s="1"/>
  <c r="A703" i="21" s="1"/>
  <c r="A704" i="21" s="1"/>
  <c r="A705" i="21" s="1"/>
  <c r="A706" i="21" s="1"/>
  <c r="A707" i="21" s="1"/>
  <c r="A708" i="21" s="1"/>
  <c r="A709" i="21" s="1"/>
  <c r="A710" i="21" s="1"/>
  <c r="A711" i="21" s="1"/>
  <c r="A712" i="21" s="1"/>
  <c r="A713" i="21" s="1"/>
  <c r="A714" i="21" s="1"/>
  <c r="A715" i="21" s="1"/>
  <c r="A716" i="21" s="1"/>
  <c r="A717" i="21" s="1"/>
  <c r="A718" i="21" s="1"/>
  <c r="A719" i="21" s="1"/>
  <c r="A720" i="21" s="1"/>
  <c r="A721" i="21" s="1"/>
  <c r="A722" i="21" s="1"/>
  <c r="A723" i="21" s="1"/>
  <c r="A724" i="21" s="1"/>
  <c r="A725" i="21" s="1"/>
  <c r="A726" i="21" s="1"/>
  <c r="A727" i="21" s="1"/>
  <c r="A728" i="21" s="1"/>
  <c r="A729" i="21" s="1"/>
  <c r="A730" i="21" s="1"/>
  <c r="A731" i="21" s="1"/>
  <c r="A732" i="21" s="1"/>
  <c r="A733" i="21" s="1"/>
  <c r="A734" i="21" s="1"/>
  <c r="A735" i="21" s="1"/>
  <c r="A736" i="21" s="1"/>
  <c r="A737" i="21" s="1"/>
  <c r="A738" i="21" s="1"/>
  <c r="A739" i="21" s="1"/>
  <c r="A740" i="21" s="1"/>
  <c r="A741" i="21" s="1"/>
  <c r="A742" i="21" s="1"/>
  <c r="A743" i="21" s="1"/>
  <c r="A744" i="21" s="1"/>
  <c r="A745" i="21" s="1"/>
  <c r="A746" i="21" s="1"/>
  <c r="A747" i="21" s="1"/>
  <c r="A748" i="21" s="1"/>
  <c r="A749" i="21" s="1"/>
  <c r="A750" i="21" s="1"/>
  <c r="A751" i="21" s="1"/>
  <c r="A752" i="21" s="1"/>
  <c r="A753" i="21" s="1"/>
  <c r="A754" i="21" s="1"/>
  <c r="A755" i="21" s="1"/>
  <c r="A756" i="21" s="1"/>
  <c r="A757" i="21" s="1"/>
  <c r="A758" i="21" s="1"/>
  <c r="A759" i="21" s="1"/>
  <c r="A760" i="21" s="1"/>
  <c r="A761" i="21" s="1"/>
  <c r="A762" i="21" s="1"/>
  <c r="A763" i="21" s="1"/>
  <c r="A764" i="21" s="1"/>
  <c r="A765" i="21" s="1"/>
  <c r="A766" i="21" s="1"/>
  <c r="A767" i="21" s="1"/>
  <c r="A768" i="21" s="1"/>
  <c r="A769" i="21" s="1"/>
  <c r="A770" i="21" s="1"/>
  <c r="A771" i="21" s="1"/>
  <c r="A772" i="21" s="1"/>
  <c r="A773" i="21" s="1"/>
  <c r="A774" i="21" s="1"/>
  <c r="A775" i="21" s="1"/>
  <c r="A776" i="21" s="1"/>
  <c r="A777" i="21" s="1"/>
  <c r="A778" i="21" s="1"/>
  <c r="A779" i="21" s="1"/>
  <c r="A780" i="21" s="1"/>
  <c r="A781" i="21" s="1"/>
  <c r="A782" i="21" s="1"/>
  <c r="A783" i="21" s="1"/>
  <c r="A784" i="21" s="1"/>
  <c r="A785" i="21" s="1"/>
  <c r="A786" i="21" s="1"/>
  <c r="A787" i="21" s="1"/>
  <c r="A788" i="21" s="1"/>
  <c r="A789" i="21" s="1"/>
  <c r="A790" i="21" s="1"/>
  <c r="A791" i="21" s="1"/>
  <c r="A792" i="21" s="1"/>
  <c r="A793" i="21" s="1"/>
  <c r="A794" i="21" s="1"/>
  <c r="A795" i="21" s="1"/>
  <c r="A796" i="21" s="1"/>
  <c r="A797" i="21" s="1"/>
  <c r="A798" i="21" s="1"/>
  <c r="A799" i="21" s="1"/>
  <c r="A800" i="21" s="1"/>
  <c r="A801" i="21" s="1"/>
  <c r="A802" i="21" s="1"/>
  <c r="A803" i="21" s="1"/>
  <c r="A804" i="21" s="1"/>
  <c r="A805" i="21" s="1"/>
  <c r="A806" i="21" s="1"/>
  <c r="A807" i="21" s="1"/>
  <c r="A808" i="21" s="1"/>
  <c r="A809" i="21" s="1"/>
  <c r="A810" i="21" s="1"/>
  <c r="A811" i="21" s="1"/>
  <c r="A812" i="21" s="1"/>
  <c r="A813" i="21" s="1"/>
  <c r="A814" i="21" s="1"/>
  <c r="A815" i="21" s="1"/>
  <c r="A816" i="21" s="1"/>
  <c r="A817" i="21" s="1"/>
  <c r="A818" i="21" s="1"/>
  <c r="A819" i="21" s="1"/>
  <c r="A820" i="21" s="1"/>
  <c r="A821" i="21" s="1"/>
  <c r="A822" i="21" s="1"/>
  <c r="A823" i="21" s="1"/>
  <c r="A824" i="21" s="1"/>
  <c r="A825" i="21" s="1"/>
  <c r="A826" i="21" s="1"/>
  <c r="A827" i="21" s="1"/>
  <c r="A828" i="21" s="1"/>
  <c r="A829" i="21" s="1"/>
  <c r="A830" i="21" s="1"/>
  <c r="A831" i="21" s="1"/>
  <c r="A832" i="21" s="1"/>
  <c r="A833" i="21" s="1"/>
  <c r="A834" i="21" s="1"/>
  <c r="A835" i="21" s="1"/>
  <c r="A836" i="21" s="1"/>
  <c r="A837" i="21" s="1"/>
  <c r="A838" i="21" s="1"/>
  <c r="A839" i="21" s="1"/>
  <c r="A840" i="21" s="1"/>
  <c r="A841" i="21" s="1"/>
  <c r="A842" i="21" s="1"/>
  <c r="A843" i="21" s="1"/>
  <c r="A844" i="21" s="1"/>
  <c r="A845" i="21" s="1"/>
  <c r="A846" i="21" s="1"/>
  <c r="A847" i="21" s="1"/>
  <c r="A848" i="21" s="1"/>
  <c r="A849" i="21" s="1"/>
  <c r="A850" i="21" s="1"/>
  <c r="A851" i="21" s="1"/>
  <c r="A852" i="21" s="1"/>
  <c r="A853" i="21" s="1"/>
  <c r="A854" i="21" s="1"/>
  <c r="A855" i="21" s="1"/>
  <c r="A856" i="21" s="1"/>
  <c r="A857" i="21" s="1"/>
  <c r="A858" i="21" s="1"/>
  <c r="A859" i="21" s="1"/>
  <c r="A860" i="21" s="1"/>
  <c r="A861" i="21" s="1"/>
  <c r="A862" i="21" s="1"/>
  <c r="A863" i="21" s="1"/>
  <c r="A864" i="21" s="1"/>
  <c r="A865" i="21" s="1"/>
  <c r="A866" i="21" s="1"/>
  <c r="A867" i="21" s="1"/>
  <c r="A868" i="21" s="1"/>
  <c r="A869" i="21" s="1"/>
  <c r="A870" i="21" s="1"/>
  <c r="A871" i="21" s="1"/>
  <c r="A872" i="21" s="1"/>
  <c r="A873" i="21" s="1"/>
  <c r="A874" i="21" s="1"/>
  <c r="A875" i="21" s="1"/>
  <c r="A876" i="21" s="1"/>
  <c r="A877" i="21" s="1"/>
  <c r="A878" i="21" s="1"/>
  <c r="A879" i="21" s="1"/>
  <c r="A880" i="21" s="1"/>
  <c r="A881" i="21" s="1"/>
  <c r="A882" i="21" s="1"/>
  <c r="A883" i="21" s="1"/>
  <c r="A884" i="21" s="1"/>
  <c r="A885" i="21" s="1"/>
  <c r="A886" i="21" s="1"/>
  <c r="A887" i="21" s="1"/>
  <c r="A888" i="21" s="1"/>
  <c r="A889" i="21" s="1"/>
  <c r="A890" i="21" s="1"/>
  <c r="A891" i="21" s="1"/>
  <c r="A892" i="21" s="1"/>
  <c r="A893" i="21" s="1"/>
  <c r="A894" i="21" s="1"/>
  <c r="A895" i="21" s="1"/>
  <c r="A896" i="21" s="1"/>
  <c r="A897" i="21" s="1"/>
  <c r="A898" i="21" s="1"/>
  <c r="A899" i="21" s="1"/>
  <c r="A900" i="21" s="1"/>
  <c r="A901" i="21" s="1"/>
  <c r="A902" i="21" s="1"/>
  <c r="A903" i="21" s="1"/>
  <c r="A904" i="21" s="1"/>
  <c r="A905" i="21" s="1"/>
  <c r="A906" i="21" s="1"/>
  <c r="A907" i="21" s="1"/>
  <c r="A908" i="21" s="1"/>
  <c r="A909" i="21" s="1"/>
  <c r="A910" i="21" s="1"/>
  <c r="A911" i="21" s="1"/>
  <c r="A912" i="21" s="1"/>
  <c r="A913" i="21" s="1"/>
  <c r="A914" i="21" s="1"/>
  <c r="A915" i="21" s="1"/>
  <c r="A916" i="21" s="1"/>
  <c r="A917" i="21" s="1"/>
  <c r="A918" i="21" s="1"/>
  <c r="A919" i="21" s="1"/>
  <c r="A920" i="21" s="1"/>
  <c r="A921" i="21" s="1"/>
  <c r="A922" i="21" s="1"/>
  <c r="A923" i="21" s="1"/>
  <c r="A924" i="21" s="1"/>
  <c r="A925" i="21" s="1"/>
  <c r="A926" i="21" s="1"/>
  <c r="A927" i="21" s="1"/>
  <c r="A928" i="21" s="1"/>
  <c r="A929" i="21" s="1"/>
  <c r="A930" i="21" s="1"/>
  <c r="A931" i="21" s="1"/>
  <c r="A932" i="21" s="1"/>
  <c r="A933" i="21" s="1"/>
  <c r="A934" i="21" s="1"/>
  <c r="A935" i="21" s="1"/>
  <c r="A936" i="21" s="1"/>
  <c r="A937" i="21" s="1"/>
  <c r="A938" i="21" s="1"/>
  <c r="A939" i="21" s="1"/>
  <c r="A940" i="21" s="1"/>
  <c r="A941" i="21" s="1"/>
  <c r="A942" i="21" s="1"/>
  <c r="A943" i="21" s="1"/>
  <c r="A944" i="21" s="1"/>
  <c r="A945" i="21" s="1"/>
  <c r="A946" i="21" s="1"/>
  <c r="A947" i="21" s="1"/>
  <c r="A948" i="21" s="1"/>
  <c r="A949" i="21" s="1"/>
  <c r="A950" i="21" s="1"/>
  <c r="A951" i="21" s="1"/>
  <c r="A952" i="21" s="1"/>
  <c r="A953" i="21" s="1"/>
  <c r="A954" i="21" s="1"/>
  <c r="A955" i="21" s="1"/>
  <c r="A956" i="21" s="1"/>
  <c r="A957" i="21" s="1"/>
  <c r="A958" i="21" s="1"/>
  <c r="A959" i="21" s="1"/>
  <c r="A960" i="21" s="1"/>
  <c r="A961" i="21" s="1"/>
  <c r="A962" i="21" s="1"/>
  <c r="A963" i="21" s="1"/>
  <c r="A964" i="21" s="1"/>
  <c r="A965" i="21" s="1"/>
  <c r="A966" i="21" s="1"/>
  <c r="A967" i="21" s="1"/>
  <c r="A968" i="21" s="1"/>
  <c r="A969" i="21" s="1"/>
  <c r="A970" i="21" s="1"/>
  <c r="A971" i="21" s="1"/>
  <c r="A972" i="21" s="1"/>
  <c r="A973" i="21" s="1"/>
  <c r="A974" i="21" s="1"/>
  <c r="A975" i="21" s="1"/>
  <c r="A976" i="21" s="1"/>
  <c r="A977" i="21" s="1"/>
  <c r="A978" i="21" s="1"/>
  <c r="A979" i="21" s="1"/>
  <c r="A980" i="21" s="1"/>
  <c r="A981" i="21" s="1"/>
  <c r="A982" i="21" s="1"/>
  <c r="A983" i="21" s="1"/>
  <c r="A984" i="21" s="1"/>
  <c r="A985" i="21" s="1"/>
  <c r="A986" i="21" s="1"/>
  <c r="A987" i="21" s="1"/>
  <c r="A988" i="21" s="1"/>
  <c r="A989" i="21" s="1"/>
  <c r="A990" i="21" s="1"/>
  <c r="A991" i="21" s="1"/>
  <c r="A992" i="21" s="1"/>
  <c r="A993" i="21" s="1"/>
  <c r="A994" i="21" s="1"/>
  <c r="A995" i="21" s="1"/>
  <c r="A996" i="21" s="1"/>
  <c r="A997" i="21" s="1"/>
  <c r="A998" i="21" s="1"/>
  <c r="A999" i="21" s="1"/>
  <c r="A1000" i="21" s="1"/>
  <c r="A1001" i="21" s="1"/>
  <c r="A1002" i="21" s="1"/>
  <c r="A1003" i="21" s="1"/>
  <c r="A1004" i="21" s="1"/>
  <c r="A1005" i="21" s="1"/>
  <c r="A1006" i="21" s="1"/>
  <c r="A1007" i="21" s="1"/>
  <c r="A1008" i="21" s="1"/>
  <c r="A1009" i="21" s="1"/>
  <c r="A1010" i="21" s="1"/>
  <c r="J21" i="14"/>
  <c r="F23" i="14"/>
  <c r="E7" i="9"/>
  <c r="E7" i="10"/>
  <c r="F21" i="10"/>
  <c r="E8" i="10"/>
  <c r="E8" i="9"/>
  <c r="E9" i="9"/>
  <c r="E9" i="10"/>
  <c r="F22" i="10"/>
  <c r="E10" i="10"/>
  <c r="E10" i="9"/>
  <c r="E11" i="9"/>
  <c r="E11" i="10"/>
  <c r="J11" i="4" l="1"/>
  <c r="L13" i="4"/>
  <c r="H11" i="4"/>
  <c r="K15" i="4"/>
  <c r="K14" i="4"/>
  <c r="L11" i="4"/>
  <c r="J13" i="4"/>
  <c r="K13" i="4"/>
  <c r="J15" i="4"/>
  <c r="J14" i="4"/>
  <c r="L15" i="4"/>
  <c r="L14" i="4"/>
  <c r="F18" i="2"/>
  <c r="C37" i="6"/>
  <c r="F24" i="14"/>
  <c r="J22" i="14"/>
  <c r="J19" i="14"/>
  <c r="O20" i="14"/>
  <c r="S18" i="14"/>
  <c r="K11" i="4"/>
  <c r="J12" i="4"/>
  <c r="K12" i="4"/>
  <c r="L12" i="4"/>
  <c r="F17" i="2"/>
  <c r="E16" i="4" s="1"/>
  <c r="E13" i="4" l="1"/>
  <c r="E11" i="4"/>
  <c r="C11" i="4" s="1"/>
  <c r="E14" i="4"/>
  <c r="C14" i="4" s="1"/>
  <c r="E15" i="4"/>
  <c r="C15" i="4" s="1"/>
  <c r="C16" i="4"/>
  <c r="B16" i="4"/>
  <c r="C13" i="4"/>
  <c r="E12" i="4"/>
  <c r="B15" i="4"/>
  <c r="B13" i="4"/>
  <c r="B14" i="4"/>
  <c r="S19" i="14"/>
  <c r="O21" i="14"/>
  <c r="F25" i="14"/>
  <c r="J23" i="14"/>
  <c r="E19" i="6" l="1"/>
  <c r="F19" i="6" s="1"/>
  <c r="E20" i="6"/>
  <c r="F20" i="6" s="1"/>
  <c r="E18" i="6"/>
  <c r="F18" i="6" s="1"/>
  <c r="F21" i="6" s="1"/>
  <c r="C38" i="6" s="1"/>
  <c r="C39" i="6" s="1"/>
  <c r="C41" i="6" s="1"/>
  <c r="E43" i="6" s="1"/>
  <c r="E44" i="6" s="1"/>
  <c r="C12" i="4"/>
  <c r="B12" i="4"/>
  <c r="S20" i="14"/>
  <c r="O22" i="14"/>
  <c r="J24" i="14"/>
  <c r="F26" i="14"/>
  <c r="S21" i="14" l="1"/>
  <c r="O23" i="14"/>
  <c r="F15" i="18"/>
  <c r="F13" i="8"/>
  <c r="F17" i="10"/>
  <c r="F14" i="18"/>
  <c r="F15" i="8"/>
  <c r="F14" i="8"/>
  <c r="F27" i="14"/>
  <c r="J25" i="14"/>
  <c r="J26" i="14" l="1"/>
  <c r="F28" i="14"/>
  <c r="O24" i="14"/>
  <c r="S22" i="14"/>
  <c r="E16" i="20"/>
  <c r="F23" i="10"/>
  <c r="F16" i="8"/>
  <c r="F19" i="18" s="1"/>
  <c r="F16" i="18"/>
  <c r="F18" i="10"/>
  <c r="F19" i="10"/>
  <c r="C14" i="16" l="1"/>
  <c r="E18" i="20"/>
  <c r="C24" i="16"/>
  <c r="E4" i="12"/>
  <c r="C13" i="16"/>
  <c r="F4" i="11"/>
  <c r="C21" i="16"/>
  <c r="C20" i="16"/>
  <c r="D13" i="14"/>
  <c r="F26" i="10"/>
  <c r="F28" i="20" s="1"/>
  <c r="F24" i="10"/>
  <c r="F26" i="20" s="1"/>
  <c r="F25" i="10"/>
  <c r="F27" i="20" s="1"/>
  <c r="F23" i="20"/>
  <c r="F29" i="14"/>
  <c r="J27" i="14"/>
  <c r="S23" i="14"/>
  <c r="O25" i="14"/>
  <c r="D14" i="12" l="1"/>
  <c r="E14" i="12" s="1"/>
  <c r="D22" i="12"/>
  <c r="E22" i="12" s="1"/>
  <c r="D30" i="12"/>
  <c r="E30" i="12" s="1"/>
  <c r="D38" i="12"/>
  <c r="E38" i="12" s="1"/>
  <c r="D46" i="12"/>
  <c r="E46" i="12" s="1"/>
  <c r="D54" i="12"/>
  <c r="E54" i="12" s="1"/>
  <c r="D62" i="12"/>
  <c r="E62" i="12" s="1"/>
  <c r="D70" i="12"/>
  <c r="E70" i="12" s="1"/>
  <c r="D78" i="12"/>
  <c r="E78" i="12" s="1"/>
  <c r="D86" i="12"/>
  <c r="E86" i="12" s="1"/>
  <c r="D94" i="12"/>
  <c r="E94" i="12" s="1"/>
  <c r="D102" i="12"/>
  <c r="E102" i="12" s="1"/>
  <c r="D110" i="12"/>
  <c r="E110" i="12" s="1"/>
  <c r="D118" i="12"/>
  <c r="E118" i="12" s="1"/>
  <c r="D126" i="12"/>
  <c r="E126" i="12" s="1"/>
  <c r="D134" i="12"/>
  <c r="E134" i="12" s="1"/>
  <c r="D142" i="12"/>
  <c r="E142" i="12" s="1"/>
  <c r="D150" i="12"/>
  <c r="E150" i="12" s="1"/>
  <c r="D158" i="12"/>
  <c r="E158" i="12" s="1"/>
  <c r="D33" i="12"/>
  <c r="E33" i="12" s="1"/>
  <c r="D65" i="12"/>
  <c r="E65" i="12" s="1"/>
  <c r="D97" i="12"/>
  <c r="E97" i="12" s="1"/>
  <c r="D129" i="12"/>
  <c r="E129" i="12" s="1"/>
  <c r="D21" i="12"/>
  <c r="E21" i="12" s="1"/>
  <c r="D67" i="12"/>
  <c r="E67" i="12" s="1"/>
  <c r="D103" i="12"/>
  <c r="E103" i="12" s="1"/>
  <c r="D149" i="12"/>
  <c r="E149" i="12" s="1"/>
  <c r="D173" i="12"/>
  <c r="E173" i="12" s="1"/>
  <c r="D189" i="12"/>
  <c r="E189" i="12" s="1"/>
  <c r="D205" i="12"/>
  <c r="E205" i="12" s="1"/>
  <c r="D221" i="12"/>
  <c r="E221" i="12" s="1"/>
  <c r="D237" i="12"/>
  <c r="E237" i="12" s="1"/>
  <c r="D253" i="12"/>
  <c r="E253" i="12" s="1"/>
  <c r="D269" i="12"/>
  <c r="E269" i="12" s="1"/>
  <c r="D285" i="12"/>
  <c r="E285" i="12" s="1"/>
  <c r="D301" i="12"/>
  <c r="E301" i="12" s="1"/>
  <c r="D317" i="12"/>
  <c r="E317" i="12" s="1"/>
  <c r="D333" i="12"/>
  <c r="E333" i="12" s="1"/>
  <c r="D349" i="12"/>
  <c r="E349" i="12" s="1"/>
  <c r="D365" i="12"/>
  <c r="E365" i="12" s="1"/>
  <c r="D381" i="12"/>
  <c r="E381" i="12" s="1"/>
  <c r="D397" i="12"/>
  <c r="E397" i="12" s="1"/>
  <c r="D413" i="12"/>
  <c r="E413" i="12" s="1"/>
  <c r="D429" i="12"/>
  <c r="E429" i="12" s="1"/>
  <c r="D445" i="12"/>
  <c r="E445" i="12" s="1"/>
  <c r="D461" i="12"/>
  <c r="E461" i="12" s="1"/>
  <c r="D477" i="12"/>
  <c r="E477" i="12" s="1"/>
  <c r="D493" i="12"/>
  <c r="E493" i="12" s="1"/>
  <c r="D11" i="12"/>
  <c r="E11" i="12" s="1"/>
  <c r="D47" i="12"/>
  <c r="E47" i="12" s="1"/>
  <c r="D93" i="12"/>
  <c r="E93" i="12" s="1"/>
  <c r="D23" i="12"/>
  <c r="E23" i="12" s="1"/>
  <c r="D69" i="12"/>
  <c r="E69" i="12" s="1"/>
  <c r="D115" i="12"/>
  <c r="E115" i="12" s="1"/>
  <c r="D151" i="12"/>
  <c r="E151" i="12" s="1"/>
  <c r="D174" i="12"/>
  <c r="E174" i="12" s="1"/>
  <c r="D143" i="12"/>
  <c r="E143" i="12" s="1"/>
  <c r="D185" i="12"/>
  <c r="E185" i="12" s="1"/>
  <c r="D203" i="12"/>
  <c r="E203" i="12" s="1"/>
  <c r="D224" i="12"/>
  <c r="E224" i="12" s="1"/>
  <c r="D249" i="12"/>
  <c r="E249" i="12" s="1"/>
  <c r="D267" i="12"/>
  <c r="E267" i="12" s="1"/>
  <c r="D288" i="12"/>
  <c r="E288" i="12" s="1"/>
  <c r="D313" i="12"/>
  <c r="E313" i="12" s="1"/>
  <c r="D331" i="12"/>
  <c r="E331" i="12" s="1"/>
  <c r="D352" i="12"/>
  <c r="E352" i="12" s="1"/>
  <c r="D377" i="12"/>
  <c r="E377" i="12" s="1"/>
  <c r="D395" i="12"/>
  <c r="E395" i="12" s="1"/>
  <c r="D416" i="12"/>
  <c r="E416" i="12" s="1"/>
  <c r="D441" i="12"/>
  <c r="E441" i="12" s="1"/>
  <c r="D459" i="12"/>
  <c r="E459" i="12" s="1"/>
  <c r="D480" i="12"/>
  <c r="E480" i="12" s="1"/>
  <c r="D505" i="12"/>
  <c r="E505" i="12" s="1"/>
  <c r="D123" i="12"/>
  <c r="E123" i="12" s="1"/>
  <c r="D179" i="12"/>
  <c r="E179" i="12" s="1"/>
  <c r="D125" i="12"/>
  <c r="E125" i="12" s="1"/>
  <c r="D176" i="12"/>
  <c r="E176" i="12" s="1"/>
  <c r="D201" i="12"/>
  <c r="E201" i="12" s="1"/>
  <c r="D219" i="12"/>
  <c r="E219" i="12" s="1"/>
  <c r="D240" i="12"/>
  <c r="E240" i="12" s="1"/>
  <c r="D265" i="12"/>
  <c r="E265" i="12" s="1"/>
  <c r="D283" i="12"/>
  <c r="E283" i="12" s="1"/>
  <c r="D304" i="12"/>
  <c r="E304" i="12" s="1"/>
  <c r="D329" i="12"/>
  <c r="E329" i="12" s="1"/>
  <c r="D347" i="12"/>
  <c r="E347" i="12" s="1"/>
  <c r="D368" i="12"/>
  <c r="E368" i="12" s="1"/>
  <c r="D393" i="12"/>
  <c r="E393" i="12" s="1"/>
  <c r="D411" i="12"/>
  <c r="E411" i="12" s="1"/>
  <c r="D432" i="12"/>
  <c r="E432" i="12" s="1"/>
  <c r="D457" i="12"/>
  <c r="E457" i="12" s="1"/>
  <c r="D475" i="12"/>
  <c r="E475" i="12" s="1"/>
  <c r="D496" i="12"/>
  <c r="E496" i="12" s="1"/>
  <c r="D45" i="12"/>
  <c r="E45" i="12" s="1"/>
  <c r="D155" i="12"/>
  <c r="E155" i="12" s="1"/>
  <c r="D180" i="12"/>
  <c r="E180" i="12" s="1"/>
  <c r="D198" i="12"/>
  <c r="E198" i="12" s="1"/>
  <c r="D223" i="12"/>
  <c r="E223" i="12" s="1"/>
  <c r="D244" i="12"/>
  <c r="E244" i="12" s="1"/>
  <c r="D262" i="12"/>
  <c r="E262" i="12" s="1"/>
  <c r="D287" i="12"/>
  <c r="E287" i="12" s="1"/>
  <c r="D308" i="12"/>
  <c r="E308" i="12" s="1"/>
  <c r="D326" i="12"/>
  <c r="E326" i="12" s="1"/>
  <c r="D351" i="12"/>
  <c r="E351" i="12" s="1"/>
  <c r="D372" i="12"/>
  <c r="E372" i="12" s="1"/>
  <c r="D390" i="12"/>
  <c r="E390" i="12" s="1"/>
  <c r="D415" i="12"/>
  <c r="E415" i="12" s="1"/>
  <c r="D228" i="12"/>
  <c r="E228" i="12" s="1"/>
  <c r="D328" i="12"/>
  <c r="E328" i="12" s="1"/>
  <c r="D385" i="12"/>
  <c r="E385" i="12" s="1"/>
  <c r="D438" i="12"/>
  <c r="E438" i="12" s="1"/>
  <c r="D488" i="12"/>
  <c r="E488" i="12" s="1"/>
  <c r="D246" i="12"/>
  <c r="E246" i="12" s="1"/>
  <c r="D303" i="12"/>
  <c r="E303" i="12" s="1"/>
  <c r="D403" i="12"/>
  <c r="E403" i="12" s="1"/>
  <c r="D447" i="12"/>
  <c r="E447" i="12" s="1"/>
  <c r="D497" i="12"/>
  <c r="E497" i="12" s="1"/>
  <c r="D264" i="12"/>
  <c r="E264" i="12" s="1"/>
  <c r="D321" i="12"/>
  <c r="E321" i="12" s="1"/>
  <c r="D296" i="12"/>
  <c r="E296" i="12" s="1"/>
  <c r="D470" i="12"/>
  <c r="E470" i="12" s="1"/>
  <c r="D435" i="12"/>
  <c r="E435" i="12" s="1"/>
  <c r="D422" i="12"/>
  <c r="E422" i="12" s="1"/>
  <c r="D310" i="12"/>
  <c r="E310" i="12" s="1"/>
  <c r="D500" i="12"/>
  <c r="E500" i="12" s="1"/>
  <c r="D436" i="12"/>
  <c r="E436" i="12" s="1"/>
  <c r="D66" i="12"/>
  <c r="E66" i="12" s="1"/>
  <c r="D98" i="12"/>
  <c r="E98" i="12" s="1"/>
  <c r="D130" i="12"/>
  <c r="E130" i="12" s="1"/>
  <c r="D146" i="12"/>
  <c r="E146" i="12" s="1"/>
  <c r="D17" i="12"/>
  <c r="E17" i="12" s="1"/>
  <c r="D81" i="12"/>
  <c r="E81" i="12" s="1"/>
  <c r="D145" i="12"/>
  <c r="E145" i="12" s="1"/>
  <c r="D85" i="12"/>
  <c r="E85" i="12" s="1"/>
  <c r="D165" i="12"/>
  <c r="E165" i="12" s="1"/>
  <c r="D197" i="12"/>
  <c r="E197" i="12" s="1"/>
  <c r="D213" i="12"/>
  <c r="E213" i="12" s="1"/>
  <c r="D245" i="12"/>
  <c r="E245" i="12" s="1"/>
  <c r="D277" i="12"/>
  <c r="E277" i="12" s="1"/>
  <c r="D309" i="12"/>
  <c r="E309" i="12" s="1"/>
  <c r="D341" i="12"/>
  <c r="E341" i="12" s="1"/>
  <c r="D373" i="12"/>
  <c r="E373" i="12" s="1"/>
  <c r="D405" i="12"/>
  <c r="E405" i="12" s="1"/>
  <c r="D437" i="12"/>
  <c r="E437" i="12" s="1"/>
  <c r="D453" i="12"/>
  <c r="E453" i="12" s="1"/>
  <c r="D485" i="12"/>
  <c r="E485" i="12" s="1"/>
  <c r="D501" i="12"/>
  <c r="E501" i="12" s="1"/>
  <c r="D75" i="12"/>
  <c r="E75" i="12" s="1"/>
  <c r="D87" i="12"/>
  <c r="E87" i="12" s="1"/>
  <c r="D166" i="12"/>
  <c r="E166" i="12" s="1"/>
  <c r="D77" i="12"/>
  <c r="E77" i="12" s="1"/>
  <c r="D192" i="12"/>
  <c r="E192" i="12" s="1"/>
  <c r="D235" i="12"/>
  <c r="E235" i="12" s="1"/>
  <c r="D281" i="12"/>
  <c r="E281" i="12" s="1"/>
  <c r="D320" i="12"/>
  <c r="E320" i="12" s="1"/>
  <c r="D363" i="12"/>
  <c r="E363" i="12" s="1"/>
  <c r="D409" i="12"/>
  <c r="E409" i="12" s="1"/>
  <c r="D473" i="12"/>
  <c r="E473" i="12" s="1"/>
  <c r="D95" i="12"/>
  <c r="E95" i="12" s="1"/>
  <c r="D164" i="12"/>
  <c r="E164" i="12" s="1"/>
  <c r="D160" i="12"/>
  <c r="E160" i="12" s="1"/>
  <c r="D233" i="12"/>
  <c r="E233" i="12" s="1"/>
  <c r="D272" i="12"/>
  <c r="E272" i="12" s="1"/>
  <c r="D315" i="12"/>
  <c r="E315" i="12" s="1"/>
  <c r="D361" i="12"/>
  <c r="E361" i="12" s="1"/>
  <c r="D400" i="12"/>
  <c r="E400" i="12" s="1"/>
  <c r="D443" i="12"/>
  <c r="E443" i="12" s="1"/>
  <c r="D489" i="12"/>
  <c r="E489" i="12" s="1"/>
  <c r="D127" i="12"/>
  <c r="E127" i="12" s="1"/>
  <c r="D172" i="12"/>
  <c r="E172" i="12" s="1"/>
  <c r="D212" i="12"/>
  <c r="E212" i="12" s="1"/>
  <c r="D230" i="12"/>
  <c r="E230" i="12" s="1"/>
  <c r="D276" i="12"/>
  <c r="E276" i="12" s="1"/>
  <c r="D319" i="12"/>
  <c r="E319" i="12" s="1"/>
  <c r="D340" i="12"/>
  <c r="E340" i="12" s="1"/>
  <c r="D383" i="12"/>
  <c r="E383" i="12" s="1"/>
  <c r="D404" i="12"/>
  <c r="E404" i="12" s="1"/>
  <c r="D257" i="12"/>
  <c r="E257" i="12" s="1"/>
  <c r="D356" i="12"/>
  <c r="E356" i="12" s="1"/>
  <c r="D467" i="12"/>
  <c r="E467" i="12" s="1"/>
  <c r="D502" i="12"/>
  <c r="E502" i="12" s="1"/>
  <c r="D374" i="12"/>
  <c r="E374" i="12" s="1"/>
  <c r="D433" i="12"/>
  <c r="E433" i="12" s="1"/>
  <c r="D193" i="12"/>
  <c r="E193" i="12" s="1"/>
  <c r="D292" i="12"/>
  <c r="E292" i="12" s="1"/>
  <c r="D406" i="12"/>
  <c r="E406" i="12" s="1"/>
  <c r="D225" i="12"/>
  <c r="E225" i="12" s="1"/>
  <c r="D465" i="12"/>
  <c r="E465" i="12" s="1"/>
  <c r="D420" i="12"/>
  <c r="E420" i="12" s="1"/>
  <c r="D16" i="12"/>
  <c r="E16" i="12" s="1"/>
  <c r="D24" i="12"/>
  <c r="E24" i="12" s="1"/>
  <c r="D32" i="12"/>
  <c r="E32" i="12" s="1"/>
  <c r="D40" i="12"/>
  <c r="E40" i="12" s="1"/>
  <c r="D48" i="12"/>
  <c r="E48" i="12" s="1"/>
  <c r="D56" i="12"/>
  <c r="E56" i="12" s="1"/>
  <c r="D64" i="12"/>
  <c r="E64" i="12" s="1"/>
  <c r="D72" i="12"/>
  <c r="E72" i="12" s="1"/>
  <c r="D80" i="12"/>
  <c r="E80" i="12" s="1"/>
  <c r="D88" i="12"/>
  <c r="E88" i="12" s="1"/>
  <c r="D96" i="12"/>
  <c r="E96" i="12" s="1"/>
  <c r="D104" i="12"/>
  <c r="E104" i="12" s="1"/>
  <c r="D112" i="12"/>
  <c r="E112" i="12" s="1"/>
  <c r="D120" i="12"/>
  <c r="E120" i="12" s="1"/>
  <c r="D128" i="12"/>
  <c r="E128" i="12" s="1"/>
  <c r="D136" i="12"/>
  <c r="E136" i="12" s="1"/>
  <c r="D144" i="12"/>
  <c r="E144" i="12" s="1"/>
  <c r="D152" i="12"/>
  <c r="E152" i="12" s="1"/>
  <c r="D9" i="12"/>
  <c r="E9" i="12" s="1"/>
  <c r="D41" i="12"/>
  <c r="E41" i="12" s="1"/>
  <c r="D73" i="12"/>
  <c r="E73" i="12" s="1"/>
  <c r="D105" i="12"/>
  <c r="E105" i="12" s="1"/>
  <c r="D137" i="12"/>
  <c r="E137" i="12" s="1"/>
  <c r="D35" i="12"/>
  <c r="E35" i="12" s="1"/>
  <c r="D71" i="12"/>
  <c r="E71" i="12" s="1"/>
  <c r="D117" i="12"/>
  <c r="E117" i="12" s="1"/>
  <c r="D162" i="12"/>
  <c r="E162" i="12" s="1"/>
  <c r="D178" i="12"/>
  <c r="E178" i="12" s="1"/>
  <c r="D194" i="12"/>
  <c r="E194" i="12" s="1"/>
  <c r="D210" i="12"/>
  <c r="E210" i="12" s="1"/>
  <c r="D226" i="12"/>
  <c r="E226" i="12" s="1"/>
  <c r="D242" i="12"/>
  <c r="E242" i="12" s="1"/>
  <c r="D258" i="12"/>
  <c r="E258" i="12" s="1"/>
  <c r="D274" i="12"/>
  <c r="E274" i="12" s="1"/>
  <c r="D290" i="12"/>
  <c r="E290" i="12" s="1"/>
  <c r="D306" i="12"/>
  <c r="E306" i="12" s="1"/>
  <c r="D322" i="12"/>
  <c r="E322" i="12" s="1"/>
  <c r="D338" i="12"/>
  <c r="E338" i="12" s="1"/>
  <c r="D354" i="12"/>
  <c r="E354" i="12" s="1"/>
  <c r="D370" i="12"/>
  <c r="E370" i="12" s="1"/>
  <c r="D386" i="12"/>
  <c r="E386" i="12" s="1"/>
  <c r="D402" i="12"/>
  <c r="E402" i="12" s="1"/>
  <c r="D418" i="12"/>
  <c r="E418" i="12" s="1"/>
  <c r="D434" i="12"/>
  <c r="E434" i="12" s="1"/>
  <c r="D450" i="12"/>
  <c r="E450" i="12" s="1"/>
  <c r="D466" i="12"/>
  <c r="E466" i="12" s="1"/>
  <c r="D482" i="12"/>
  <c r="E482" i="12" s="1"/>
  <c r="D498" i="12"/>
  <c r="E498" i="12" s="1"/>
  <c r="D15" i="12"/>
  <c r="E15" i="12" s="1"/>
  <c r="D61" i="12"/>
  <c r="E61" i="12" s="1"/>
  <c r="D107" i="12"/>
  <c r="E107" i="12" s="1"/>
  <c r="D37" i="12"/>
  <c r="E37" i="12" s="1"/>
  <c r="D83" i="12"/>
  <c r="E83" i="12" s="1"/>
  <c r="D119" i="12"/>
  <c r="E119" i="12" s="1"/>
  <c r="D161" i="12"/>
  <c r="E161" i="12" s="1"/>
  <c r="D63" i="12"/>
  <c r="E63" i="12" s="1"/>
  <c r="D157" i="12"/>
  <c r="E157" i="12" s="1"/>
  <c r="D188" i="12"/>
  <c r="E188" i="12" s="1"/>
  <c r="D206" i="12"/>
  <c r="E206" i="12" s="1"/>
  <c r="D231" i="12"/>
  <c r="E231" i="12" s="1"/>
  <c r="D252" i="12"/>
  <c r="E252" i="12" s="1"/>
  <c r="D270" i="12"/>
  <c r="E270" i="12" s="1"/>
  <c r="D295" i="12"/>
  <c r="E295" i="12" s="1"/>
  <c r="D316" i="12"/>
  <c r="E316" i="12" s="1"/>
  <c r="D334" i="12"/>
  <c r="E334" i="12" s="1"/>
  <c r="D359" i="12"/>
  <c r="E359" i="12" s="1"/>
  <c r="D380" i="12"/>
  <c r="E380" i="12" s="1"/>
  <c r="D398" i="12"/>
  <c r="E398" i="12" s="1"/>
  <c r="D423" i="12"/>
  <c r="E423" i="12" s="1"/>
  <c r="D444" i="12"/>
  <c r="E444" i="12" s="1"/>
  <c r="D462" i="12"/>
  <c r="E462" i="12" s="1"/>
  <c r="D487" i="12"/>
  <c r="E487" i="12" s="1"/>
  <c r="D508" i="12"/>
  <c r="E508" i="12" s="1"/>
  <c r="D159" i="12"/>
  <c r="E159" i="12" s="1"/>
  <c r="D182" i="12"/>
  <c r="E182" i="12" s="1"/>
  <c r="D139" i="12"/>
  <c r="E139" i="12" s="1"/>
  <c r="D183" i="12"/>
  <c r="E183" i="12" s="1"/>
  <c r="D204" i="12"/>
  <c r="E204" i="12" s="1"/>
  <c r="D222" i="12"/>
  <c r="E222" i="12" s="1"/>
  <c r="D247" i="12"/>
  <c r="E247" i="12" s="1"/>
  <c r="D268" i="12"/>
  <c r="E268" i="12" s="1"/>
  <c r="D286" i="12"/>
  <c r="E286" i="12" s="1"/>
  <c r="D311" i="12"/>
  <c r="E311" i="12" s="1"/>
  <c r="D332" i="12"/>
  <c r="E332" i="12" s="1"/>
  <c r="D350" i="12"/>
  <c r="E350" i="12" s="1"/>
  <c r="D375" i="12"/>
  <c r="E375" i="12" s="1"/>
  <c r="D396" i="12"/>
  <c r="E396" i="12" s="1"/>
  <c r="D414" i="12"/>
  <c r="E414" i="12" s="1"/>
  <c r="D439" i="12"/>
  <c r="E439" i="12" s="1"/>
  <c r="D460" i="12"/>
  <c r="E460" i="12" s="1"/>
  <c r="D478" i="12"/>
  <c r="E478" i="12" s="1"/>
  <c r="D503" i="12"/>
  <c r="E503" i="12" s="1"/>
  <c r="D59" i="12"/>
  <c r="E59" i="12" s="1"/>
  <c r="D167" i="12"/>
  <c r="E167" i="12" s="1"/>
  <c r="D184" i="12"/>
  <c r="E184" i="12" s="1"/>
  <c r="D209" i="12"/>
  <c r="E209" i="12" s="1"/>
  <c r="D227" i="12"/>
  <c r="E227" i="12" s="1"/>
  <c r="D248" i="12"/>
  <c r="E248" i="12" s="1"/>
  <c r="D273" i="12"/>
  <c r="E273" i="12" s="1"/>
  <c r="D291" i="12"/>
  <c r="E291" i="12" s="1"/>
  <c r="D312" i="12"/>
  <c r="E312" i="12" s="1"/>
  <c r="D337" i="12"/>
  <c r="E337" i="12" s="1"/>
  <c r="D355" i="12"/>
  <c r="E355" i="12" s="1"/>
  <c r="D376" i="12"/>
  <c r="E376" i="12" s="1"/>
  <c r="D401" i="12"/>
  <c r="E401" i="12" s="1"/>
  <c r="D419" i="12"/>
  <c r="E419" i="12" s="1"/>
  <c r="D243" i="12"/>
  <c r="E243" i="12" s="1"/>
  <c r="D342" i="12"/>
  <c r="E342" i="12" s="1"/>
  <c r="D399" i="12"/>
  <c r="E399" i="12" s="1"/>
  <c r="D452" i="12"/>
  <c r="E452" i="12" s="1"/>
  <c r="D495" i="12"/>
  <c r="E495" i="12" s="1"/>
  <c r="D260" i="12"/>
  <c r="E260" i="12" s="1"/>
  <c r="D360" i="12"/>
  <c r="E360" i="12" s="1"/>
  <c r="D417" i="12"/>
  <c r="E417" i="12" s="1"/>
  <c r="D454" i="12"/>
  <c r="E454" i="12" s="1"/>
  <c r="D504" i="12"/>
  <c r="E504" i="12" s="1"/>
  <c r="D278" i="12"/>
  <c r="E278" i="12" s="1"/>
  <c r="D335" i="12"/>
  <c r="E335" i="12" s="1"/>
  <c r="D353" i="12"/>
  <c r="E353" i="12" s="1"/>
  <c r="D484" i="12"/>
  <c r="E484" i="12" s="1"/>
  <c r="D463" i="12"/>
  <c r="E463" i="12" s="1"/>
  <c r="D451" i="12"/>
  <c r="E451" i="12" s="1"/>
  <c r="D367" i="12"/>
  <c r="E367" i="12" s="1"/>
  <c r="D324" i="12"/>
  <c r="E324" i="12" s="1"/>
  <c r="D479" i="12"/>
  <c r="E479" i="12" s="1"/>
  <c r="D10" i="12"/>
  <c r="E10" i="12" s="1"/>
  <c r="D18" i="12"/>
  <c r="E18" i="12" s="1"/>
  <c r="D26" i="12"/>
  <c r="E26" i="12" s="1"/>
  <c r="D34" i="12"/>
  <c r="E34" i="12" s="1"/>
  <c r="D42" i="12"/>
  <c r="E42" i="12" s="1"/>
  <c r="D50" i="12"/>
  <c r="E50" i="12" s="1"/>
  <c r="D58" i="12"/>
  <c r="E58" i="12" s="1"/>
  <c r="D74" i="12"/>
  <c r="E74" i="12" s="1"/>
  <c r="D82" i="12"/>
  <c r="E82" i="12" s="1"/>
  <c r="D90" i="12"/>
  <c r="E90" i="12" s="1"/>
  <c r="D106" i="12"/>
  <c r="E106" i="12" s="1"/>
  <c r="D114" i="12"/>
  <c r="E114" i="12" s="1"/>
  <c r="D122" i="12"/>
  <c r="E122" i="12" s="1"/>
  <c r="D138" i="12"/>
  <c r="E138" i="12" s="1"/>
  <c r="D154" i="12"/>
  <c r="E154" i="12" s="1"/>
  <c r="D49" i="12"/>
  <c r="E49" i="12" s="1"/>
  <c r="D113" i="12"/>
  <c r="E113" i="12" s="1"/>
  <c r="D39" i="12"/>
  <c r="E39" i="12" s="1"/>
  <c r="D131" i="12"/>
  <c r="E131" i="12" s="1"/>
  <c r="D181" i="12"/>
  <c r="E181" i="12" s="1"/>
  <c r="D229" i="12"/>
  <c r="E229" i="12" s="1"/>
  <c r="D261" i="12"/>
  <c r="E261" i="12" s="1"/>
  <c r="D293" i="12"/>
  <c r="E293" i="12" s="1"/>
  <c r="D325" i="12"/>
  <c r="E325" i="12" s="1"/>
  <c r="D357" i="12"/>
  <c r="E357" i="12" s="1"/>
  <c r="D389" i="12"/>
  <c r="E389" i="12" s="1"/>
  <c r="D421" i="12"/>
  <c r="E421" i="12" s="1"/>
  <c r="D469" i="12"/>
  <c r="E469" i="12" s="1"/>
  <c r="D29" i="12"/>
  <c r="E29" i="12" s="1"/>
  <c r="D111" i="12"/>
  <c r="E111" i="12" s="1"/>
  <c r="D51" i="12"/>
  <c r="E51" i="12" s="1"/>
  <c r="D133" i="12"/>
  <c r="E133" i="12" s="1"/>
  <c r="D163" i="12"/>
  <c r="E163" i="12" s="1"/>
  <c r="D217" i="12"/>
  <c r="E217" i="12" s="1"/>
  <c r="D256" i="12"/>
  <c r="E256" i="12" s="1"/>
  <c r="D299" i="12"/>
  <c r="E299" i="12" s="1"/>
  <c r="D345" i="12"/>
  <c r="E345" i="12" s="1"/>
  <c r="D384" i="12"/>
  <c r="E384" i="12" s="1"/>
  <c r="D427" i="12"/>
  <c r="E427" i="12" s="1"/>
  <c r="D448" i="12"/>
  <c r="E448" i="12" s="1"/>
  <c r="D491" i="12"/>
  <c r="E491" i="12" s="1"/>
  <c r="D13" i="12"/>
  <c r="E13" i="12" s="1"/>
  <c r="D187" i="12"/>
  <c r="E187" i="12" s="1"/>
  <c r="D208" i="12"/>
  <c r="E208" i="12" s="1"/>
  <c r="D251" i="12"/>
  <c r="E251" i="12" s="1"/>
  <c r="D297" i="12"/>
  <c r="E297" i="12" s="1"/>
  <c r="D336" i="12"/>
  <c r="E336" i="12" s="1"/>
  <c r="D379" i="12"/>
  <c r="E379" i="12" s="1"/>
  <c r="D425" i="12"/>
  <c r="E425" i="12" s="1"/>
  <c r="D464" i="12"/>
  <c r="E464" i="12" s="1"/>
  <c r="D507" i="12"/>
  <c r="E507" i="12" s="1"/>
  <c r="D191" i="12"/>
  <c r="E191" i="12" s="1"/>
  <c r="D255" i="12"/>
  <c r="E255" i="12" s="1"/>
  <c r="D294" i="12"/>
  <c r="E294" i="12" s="1"/>
  <c r="D358" i="12"/>
  <c r="E358" i="12" s="1"/>
  <c r="D200" i="12"/>
  <c r="E200" i="12" s="1"/>
  <c r="D424" i="12"/>
  <c r="E424" i="12" s="1"/>
  <c r="D275" i="12"/>
  <c r="E275" i="12" s="1"/>
  <c r="D468" i="12"/>
  <c r="E468" i="12" s="1"/>
  <c r="D392" i="12"/>
  <c r="E392" i="12" s="1"/>
  <c r="D499" i="12"/>
  <c r="E499" i="12" s="1"/>
  <c r="D472" i="12"/>
  <c r="E472" i="12" s="1"/>
  <c r="D12" i="12"/>
  <c r="E12" i="12" s="1"/>
  <c r="D20" i="12"/>
  <c r="E20" i="12" s="1"/>
  <c r="D28" i="12"/>
  <c r="E28" i="12" s="1"/>
  <c r="D52" i="12"/>
  <c r="E52" i="12" s="1"/>
  <c r="D84" i="12"/>
  <c r="E84" i="12" s="1"/>
  <c r="D116" i="12"/>
  <c r="E116" i="12" s="1"/>
  <c r="D148" i="12"/>
  <c r="E148" i="12" s="1"/>
  <c r="D89" i="12"/>
  <c r="E89" i="12" s="1"/>
  <c r="D99" i="12"/>
  <c r="E99" i="12" s="1"/>
  <c r="D202" i="12"/>
  <c r="E202" i="12" s="1"/>
  <c r="D266" i="12"/>
  <c r="E266" i="12" s="1"/>
  <c r="D330" i="12"/>
  <c r="E330" i="12" s="1"/>
  <c r="D394" i="12"/>
  <c r="E394" i="12" s="1"/>
  <c r="D458" i="12"/>
  <c r="E458" i="12" s="1"/>
  <c r="D43" i="12"/>
  <c r="E43" i="12" s="1"/>
  <c r="D101" i="12"/>
  <c r="E101" i="12" s="1"/>
  <c r="D168" i="12"/>
  <c r="E168" i="12" s="1"/>
  <c r="D263" i="12"/>
  <c r="E263" i="12" s="1"/>
  <c r="D348" i="12"/>
  <c r="E348" i="12" s="1"/>
  <c r="D430" i="12"/>
  <c r="E430" i="12" s="1"/>
  <c r="D109" i="12"/>
  <c r="E109" i="12" s="1"/>
  <c r="D190" i="12"/>
  <c r="E190" i="12" s="1"/>
  <c r="D279" i="12"/>
  <c r="E279" i="12" s="1"/>
  <c r="D364" i="12"/>
  <c r="E364" i="12" s="1"/>
  <c r="D446" i="12"/>
  <c r="E446" i="12" s="1"/>
  <c r="D141" i="12"/>
  <c r="E141" i="12" s="1"/>
  <c r="D241" i="12"/>
  <c r="E241" i="12" s="1"/>
  <c r="D323" i="12"/>
  <c r="E323" i="12" s="1"/>
  <c r="D408" i="12"/>
  <c r="E408" i="12" s="1"/>
  <c r="D431" i="12"/>
  <c r="E431" i="12" s="1"/>
  <c r="D388" i="12"/>
  <c r="E388" i="12" s="1"/>
  <c r="D307" i="12"/>
  <c r="E307" i="12" s="1"/>
  <c r="D339" i="12"/>
  <c r="E339" i="12" s="1"/>
  <c r="D68" i="12"/>
  <c r="E68" i="12" s="1"/>
  <c r="D170" i="12"/>
  <c r="E170" i="12" s="1"/>
  <c r="D426" i="12"/>
  <c r="E426" i="12" s="1"/>
  <c r="D19" i="12"/>
  <c r="E19" i="12" s="1"/>
  <c r="D27" i="12"/>
  <c r="E27" i="12" s="1"/>
  <c r="D318" i="12"/>
  <c r="E318" i="12" s="1"/>
  <c r="D407" i="12"/>
  <c r="E407" i="12" s="1"/>
  <c r="D195" i="12"/>
  <c r="E195" i="12" s="1"/>
  <c r="D369" i="12"/>
  <c r="E369" i="12" s="1"/>
  <c r="D232" i="12"/>
  <c r="E232" i="12" s="1"/>
  <c r="D486" i="12"/>
  <c r="E486" i="12" s="1"/>
  <c r="D44" i="12"/>
  <c r="E44" i="12" s="1"/>
  <c r="D108" i="12"/>
  <c r="E108" i="12" s="1"/>
  <c r="D57" i="12"/>
  <c r="E57" i="12" s="1"/>
  <c r="D186" i="12"/>
  <c r="E186" i="12" s="1"/>
  <c r="D314" i="12"/>
  <c r="E314" i="12" s="1"/>
  <c r="D442" i="12"/>
  <c r="E442" i="12" s="1"/>
  <c r="D55" i="12"/>
  <c r="E55" i="12" s="1"/>
  <c r="D238" i="12"/>
  <c r="E238" i="12" s="1"/>
  <c r="D412" i="12"/>
  <c r="E412" i="12" s="1"/>
  <c r="D171" i="12"/>
  <c r="E171" i="12" s="1"/>
  <c r="D254" i="12"/>
  <c r="E254" i="12" s="1"/>
  <c r="D428" i="12"/>
  <c r="E428" i="12" s="1"/>
  <c r="D216" i="12"/>
  <c r="E216" i="12" s="1"/>
  <c r="D387" i="12"/>
  <c r="E387" i="12" s="1"/>
  <c r="D289" i="12"/>
  <c r="E289" i="12" s="1"/>
  <c r="D211" i="12"/>
  <c r="E211" i="12" s="1"/>
  <c r="D60" i="12"/>
  <c r="E60" i="12" s="1"/>
  <c r="D92" i="12"/>
  <c r="E92" i="12" s="1"/>
  <c r="D124" i="12"/>
  <c r="E124" i="12" s="1"/>
  <c r="D156" i="12"/>
  <c r="E156" i="12" s="1"/>
  <c r="D121" i="12"/>
  <c r="E121" i="12" s="1"/>
  <c r="D135" i="12"/>
  <c r="E135" i="12" s="1"/>
  <c r="D218" i="12"/>
  <c r="E218" i="12" s="1"/>
  <c r="D282" i="12"/>
  <c r="E282" i="12" s="1"/>
  <c r="D346" i="12"/>
  <c r="E346" i="12" s="1"/>
  <c r="D410" i="12"/>
  <c r="E410" i="12" s="1"/>
  <c r="D474" i="12"/>
  <c r="E474" i="12" s="1"/>
  <c r="D79" i="12"/>
  <c r="E79" i="12" s="1"/>
  <c r="D147" i="12"/>
  <c r="E147" i="12" s="1"/>
  <c r="D199" i="12"/>
  <c r="E199" i="12" s="1"/>
  <c r="D284" i="12"/>
  <c r="E284" i="12" s="1"/>
  <c r="D366" i="12"/>
  <c r="E366" i="12" s="1"/>
  <c r="D455" i="12"/>
  <c r="E455" i="12" s="1"/>
  <c r="D175" i="12"/>
  <c r="E175" i="12" s="1"/>
  <c r="D215" i="12"/>
  <c r="E215" i="12" s="1"/>
  <c r="D300" i="12"/>
  <c r="E300" i="12" s="1"/>
  <c r="D382" i="12"/>
  <c r="E382" i="12" s="1"/>
  <c r="D471" i="12"/>
  <c r="E471" i="12" s="1"/>
  <c r="D177" i="12"/>
  <c r="E177" i="12" s="1"/>
  <c r="D259" i="12"/>
  <c r="E259" i="12" s="1"/>
  <c r="D344" i="12"/>
  <c r="E344" i="12" s="1"/>
  <c r="D214" i="12"/>
  <c r="E214" i="12" s="1"/>
  <c r="D481" i="12"/>
  <c r="E481" i="12" s="1"/>
  <c r="D440" i="12"/>
  <c r="E440" i="12" s="1"/>
  <c r="D239" i="12"/>
  <c r="E239" i="12" s="1"/>
  <c r="D196" i="12"/>
  <c r="E196" i="12" s="1"/>
  <c r="D36" i="12"/>
  <c r="E36" i="12" s="1"/>
  <c r="D100" i="12"/>
  <c r="E100" i="12" s="1"/>
  <c r="D132" i="12"/>
  <c r="E132" i="12" s="1"/>
  <c r="D25" i="12"/>
  <c r="E25" i="12" s="1"/>
  <c r="D153" i="12"/>
  <c r="E153" i="12" s="1"/>
  <c r="D234" i="12"/>
  <c r="E234" i="12" s="1"/>
  <c r="D298" i="12"/>
  <c r="E298" i="12" s="1"/>
  <c r="D362" i="12"/>
  <c r="E362" i="12" s="1"/>
  <c r="D490" i="12"/>
  <c r="E490" i="12" s="1"/>
  <c r="D169" i="12"/>
  <c r="E169" i="12" s="1"/>
  <c r="D220" i="12"/>
  <c r="E220" i="12" s="1"/>
  <c r="D302" i="12"/>
  <c r="E302" i="12" s="1"/>
  <c r="D391" i="12"/>
  <c r="E391" i="12" s="1"/>
  <c r="D476" i="12"/>
  <c r="E476" i="12" s="1"/>
  <c r="D236" i="12"/>
  <c r="E236" i="12" s="1"/>
  <c r="D492" i="12"/>
  <c r="E492" i="12" s="1"/>
  <c r="D280" i="12"/>
  <c r="E280" i="12" s="1"/>
  <c r="D271" i="12"/>
  <c r="E271" i="12" s="1"/>
  <c r="D483" i="12"/>
  <c r="E483" i="12" s="1"/>
  <c r="D456" i="12"/>
  <c r="E456" i="12" s="1"/>
  <c r="D76" i="12"/>
  <c r="E76" i="12" s="1"/>
  <c r="D140" i="12"/>
  <c r="E140" i="12" s="1"/>
  <c r="D53" i="12"/>
  <c r="E53" i="12" s="1"/>
  <c r="D250" i="12"/>
  <c r="E250" i="12" s="1"/>
  <c r="D378" i="12"/>
  <c r="E378" i="12" s="1"/>
  <c r="D506" i="12"/>
  <c r="E506" i="12" s="1"/>
  <c r="D91" i="12"/>
  <c r="E91" i="12" s="1"/>
  <c r="D327" i="12"/>
  <c r="E327" i="12" s="1"/>
  <c r="D494" i="12"/>
  <c r="E494" i="12" s="1"/>
  <c r="D343" i="12"/>
  <c r="E343" i="12" s="1"/>
  <c r="D31" i="12"/>
  <c r="E31" i="12" s="1"/>
  <c r="D305" i="12"/>
  <c r="E305" i="12" s="1"/>
  <c r="D371" i="12"/>
  <c r="E371" i="12" s="1"/>
  <c r="D207" i="12"/>
  <c r="E207" i="12" s="1"/>
  <c r="D449" i="12"/>
  <c r="E449" i="12" s="1"/>
  <c r="F30" i="14"/>
  <c r="J28" i="14"/>
  <c r="O26" i="14"/>
  <c r="S24" i="14"/>
  <c r="D29" i="14"/>
  <c r="D45" i="14"/>
  <c r="D61" i="14"/>
  <c r="D77" i="14"/>
  <c r="D93" i="14"/>
  <c r="D109" i="14"/>
  <c r="D125" i="14"/>
  <c r="D141" i="14"/>
  <c r="D157" i="14"/>
  <c r="D173" i="14"/>
  <c r="D189" i="14"/>
  <c r="D205" i="14"/>
  <c r="D221" i="14"/>
  <c r="D237" i="14"/>
  <c r="D253" i="14"/>
  <c r="D269" i="14"/>
  <c r="D285" i="14"/>
  <c r="D301" i="14"/>
  <c r="D317" i="14"/>
  <c r="D333" i="14"/>
  <c r="D23" i="14"/>
  <c r="D39" i="14"/>
  <c r="D55" i="14"/>
  <c r="D71" i="14"/>
  <c r="D87" i="14"/>
  <c r="D103" i="14"/>
  <c r="D119" i="14"/>
  <c r="D135" i="14"/>
  <c r="D151" i="14"/>
  <c r="D167" i="14"/>
  <c r="D183" i="14"/>
  <c r="D199" i="14"/>
  <c r="D215" i="14"/>
  <c r="D231" i="14"/>
  <c r="D247" i="14"/>
  <c r="D263" i="14"/>
  <c r="D279" i="14"/>
  <c r="D295" i="14"/>
  <c r="D311" i="14"/>
  <c r="D327" i="14"/>
  <c r="D343" i="14"/>
  <c r="D44" i="14"/>
  <c r="D76" i="14"/>
  <c r="D108" i="14"/>
  <c r="D140" i="14"/>
  <c r="D172" i="14"/>
  <c r="D204" i="14"/>
  <c r="D236" i="14"/>
  <c r="D268" i="14"/>
  <c r="D300" i="14"/>
  <c r="D332" i="14"/>
  <c r="D354" i="14"/>
  <c r="D370" i="14"/>
  <c r="D386" i="14"/>
  <c r="D402" i="14"/>
  <c r="D418" i="14"/>
  <c r="D434" i="14"/>
  <c r="D450" i="14"/>
  <c r="D466" i="14"/>
  <c r="D482" i="14"/>
  <c r="D498" i="14"/>
  <c r="D514" i="14"/>
  <c r="D58" i="14"/>
  <c r="D102" i="14"/>
  <c r="D144" i="14"/>
  <c r="D186" i="14"/>
  <c r="D230" i="14"/>
  <c r="D272" i="14"/>
  <c r="D314" i="14"/>
  <c r="D351" i="14"/>
  <c r="D372" i="14"/>
  <c r="D393" i="14"/>
  <c r="D415" i="14"/>
  <c r="D436" i="14"/>
  <c r="D457" i="14"/>
  <c r="D479" i="14"/>
  <c r="D500" i="14"/>
  <c r="D22" i="14"/>
  <c r="D64" i="14"/>
  <c r="D106" i="14"/>
  <c r="D150" i="14"/>
  <c r="D192" i="14"/>
  <c r="D234" i="14"/>
  <c r="D278" i="14"/>
  <c r="D320" i="14"/>
  <c r="D353" i="14"/>
  <c r="D375" i="14"/>
  <c r="D396" i="14"/>
  <c r="D417" i="14"/>
  <c r="D439" i="14"/>
  <c r="D460" i="14"/>
  <c r="D481" i="14"/>
  <c r="D503" i="14"/>
  <c r="D50" i="14"/>
  <c r="D136" i="14"/>
  <c r="D222" i="14"/>
  <c r="D306" i="14"/>
  <c r="D368" i="14"/>
  <c r="D411" i="14"/>
  <c r="D453" i="14"/>
  <c r="D496" i="14"/>
  <c r="D66" i="14"/>
  <c r="D184" i="14"/>
  <c r="D296" i="14"/>
  <c r="D376" i="14"/>
  <c r="D435" i="14"/>
  <c r="D491" i="14"/>
  <c r="D78" i="14"/>
  <c r="D190" i="14"/>
  <c r="D302" i="14"/>
  <c r="D381" i="14"/>
  <c r="D437" i="14"/>
  <c r="D493" i="14"/>
  <c r="D142" i="14"/>
  <c r="D355" i="14"/>
  <c r="D469" i="14"/>
  <c r="D146" i="14"/>
  <c r="D360" i="14"/>
  <c r="D472" i="14"/>
  <c r="D168" i="14"/>
  <c r="D371" i="14"/>
  <c r="D483" i="14"/>
  <c r="D429" i="14"/>
  <c r="D174" i="14"/>
  <c r="D403" i="14"/>
  <c r="D32" i="14"/>
  <c r="D246" i="14"/>
  <c r="D330" i="14"/>
  <c r="D359" i="14"/>
  <c r="D401" i="14"/>
  <c r="D423" i="14"/>
  <c r="D465" i="14"/>
  <c r="D487" i="14"/>
  <c r="D508" i="14"/>
  <c r="D158" i="14"/>
  <c r="D242" i="14"/>
  <c r="D328" i="14"/>
  <c r="D379" i="14"/>
  <c r="D464" i="14"/>
  <c r="D507" i="14"/>
  <c r="D98" i="14"/>
  <c r="D210" i="14"/>
  <c r="D322" i="14"/>
  <c r="D448" i="14"/>
  <c r="D504" i="14"/>
  <c r="D104" i="14"/>
  <c r="D216" i="14"/>
  <c r="D395" i="14"/>
  <c r="D451" i="14"/>
  <c r="D509" i="14"/>
  <c r="D194" i="14"/>
  <c r="D499" i="14"/>
  <c r="D206" i="14"/>
  <c r="D387" i="14"/>
  <c r="D501" i="14"/>
  <c r="D226" i="14"/>
  <c r="D512" i="14"/>
  <c r="D120" i="14"/>
  <c r="D373" i="14"/>
  <c r="D515" i="14"/>
  <c r="D37" i="14"/>
  <c r="D53" i="14"/>
  <c r="D85" i="14"/>
  <c r="D101" i="14"/>
  <c r="D133" i="14"/>
  <c r="D165" i="14"/>
  <c r="D197" i="14"/>
  <c r="D213" i="14"/>
  <c r="D245" i="14"/>
  <c r="D277" i="14"/>
  <c r="D309" i="14"/>
  <c r="D341" i="14"/>
  <c r="D31" i="14"/>
  <c r="D63" i="14"/>
  <c r="D95" i="14"/>
  <c r="D111" i="14"/>
  <c r="D143" i="14"/>
  <c r="D191" i="14"/>
  <c r="D223" i="14"/>
  <c r="D271" i="14"/>
  <c r="D319" i="14"/>
  <c r="D28" i="14"/>
  <c r="D92" i="14"/>
  <c r="D156" i="14"/>
  <c r="D220" i="14"/>
  <c r="D284" i="14"/>
  <c r="D346" i="14"/>
  <c r="D378" i="14"/>
  <c r="D394" i="14"/>
  <c r="D426" i="14"/>
  <c r="D458" i="14"/>
  <c r="D506" i="14"/>
  <c r="D80" i="14"/>
  <c r="D208" i="14"/>
  <c r="D336" i="14"/>
  <c r="D404" i="14"/>
  <c r="D447" i="14"/>
  <c r="D489" i="14"/>
  <c r="D42" i="14"/>
  <c r="D128" i="14"/>
  <c r="D256" i="14"/>
  <c r="D342" i="14"/>
  <c r="D385" i="14"/>
  <c r="D407" i="14"/>
  <c r="D449" i="14"/>
  <c r="D471" i="14"/>
  <c r="D513" i="14"/>
  <c r="D178" i="14"/>
  <c r="D264" i="14"/>
  <c r="D389" i="14"/>
  <c r="D475" i="14"/>
  <c r="D517" i="14"/>
  <c r="D238" i="14"/>
  <c r="D349" i="14"/>
  <c r="D461" i="14"/>
  <c r="D130" i="14"/>
  <c r="D352" i="14"/>
  <c r="D467" i="14"/>
  <c r="D254" i="14"/>
  <c r="D34" i="14"/>
  <c r="D416" i="14"/>
  <c r="D280" i="14"/>
  <c r="D427" i="14"/>
  <c r="D344" i="14"/>
  <c r="D488" i="14"/>
  <c r="D33" i="14"/>
  <c r="D49" i="14"/>
  <c r="D65" i="14"/>
  <c r="D81" i="14"/>
  <c r="D97" i="14"/>
  <c r="D113" i="14"/>
  <c r="D129" i="14"/>
  <c r="D145" i="14"/>
  <c r="D161" i="14"/>
  <c r="D177" i="14"/>
  <c r="D193" i="14"/>
  <c r="D209" i="14"/>
  <c r="D225" i="14"/>
  <c r="D241" i="14"/>
  <c r="D257" i="14"/>
  <c r="D273" i="14"/>
  <c r="D289" i="14"/>
  <c r="D305" i="14"/>
  <c r="D321" i="14"/>
  <c r="D337" i="14"/>
  <c r="D27" i="14"/>
  <c r="D43" i="14"/>
  <c r="D59" i="14"/>
  <c r="D75" i="14"/>
  <c r="D91" i="14"/>
  <c r="D107" i="14"/>
  <c r="D123" i="14"/>
  <c r="D139" i="14"/>
  <c r="D155" i="14"/>
  <c r="D171" i="14"/>
  <c r="D187" i="14"/>
  <c r="D203" i="14"/>
  <c r="D219" i="14"/>
  <c r="D235" i="14"/>
  <c r="D251" i="14"/>
  <c r="D267" i="14"/>
  <c r="D283" i="14"/>
  <c r="D299" i="14"/>
  <c r="D315" i="14"/>
  <c r="D331" i="14"/>
  <c r="D20" i="14"/>
  <c r="D52" i="14"/>
  <c r="D84" i="14"/>
  <c r="D116" i="14"/>
  <c r="D148" i="14"/>
  <c r="D180" i="14"/>
  <c r="D212" i="14"/>
  <c r="D244" i="14"/>
  <c r="D276" i="14"/>
  <c r="D308" i="14"/>
  <c r="D340" i="14"/>
  <c r="D358" i="14"/>
  <c r="D374" i="14"/>
  <c r="D390" i="14"/>
  <c r="D406" i="14"/>
  <c r="D422" i="14"/>
  <c r="D438" i="14"/>
  <c r="D454" i="14"/>
  <c r="D470" i="14"/>
  <c r="D486" i="14"/>
  <c r="D502" i="14"/>
  <c r="D26" i="14"/>
  <c r="D70" i="14"/>
  <c r="D112" i="14"/>
  <c r="D154" i="14"/>
  <c r="D198" i="14"/>
  <c r="D240" i="14"/>
  <c r="D282" i="14"/>
  <c r="D326" i="14"/>
  <c r="D356" i="14"/>
  <c r="D377" i="14"/>
  <c r="D399" i="14"/>
  <c r="D420" i="14"/>
  <c r="D441" i="14"/>
  <c r="D463" i="14"/>
  <c r="D484" i="14"/>
  <c r="D505" i="14"/>
  <c r="D74" i="14"/>
  <c r="D118" i="14"/>
  <c r="D160" i="14"/>
  <c r="D202" i="14"/>
  <c r="D288" i="14"/>
  <c r="D380" i="14"/>
  <c r="D444" i="14"/>
  <c r="D72" i="14"/>
  <c r="D421" i="14"/>
  <c r="D392" i="14"/>
  <c r="D334" i="14"/>
  <c r="D384" i="14"/>
  <c r="D397" i="14"/>
  <c r="D21" i="14"/>
  <c r="D69" i="14"/>
  <c r="D117" i="14"/>
  <c r="D149" i="14"/>
  <c r="D181" i="14"/>
  <c r="D229" i="14"/>
  <c r="D261" i="14"/>
  <c r="D293" i="14"/>
  <c r="D325" i="14"/>
  <c r="D47" i="14"/>
  <c r="D79" i="14"/>
  <c r="D127" i="14"/>
  <c r="D159" i="14"/>
  <c r="D175" i="14"/>
  <c r="D207" i="14"/>
  <c r="D239" i="14"/>
  <c r="D255" i="14"/>
  <c r="D287" i="14"/>
  <c r="D303" i="14"/>
  <c r="D335" i="14"/>
  <c r="D60" i="14"/>
  <c r="D124" i="14"/>
  <c r="D188" i="14"/>
  <c r="D252" i="14"/>
  <c r="D316" i="14"/>
  <c r="D362" i="14"/>
  <c r="D410" i="14"/>
  <c r="D442" i="14"/>
  <c r="D474" i="14"/>
  <c r="D490" i="14"/>
  <c r="D38" i="14"/>
  <c r="D122" i="14"/>
  <c r="D166" i="14"/>
  <c r="D250" i="14"/>
  <c r="D294" i="14"/>
  <c r="D361" i="14"/>
  <c r="D383" i="14"/>
  <c r="D425" i="14"/>
  <c r="D468" i="14"/>
  <c r="D511" i="14"/>
  <c r="D86" i="14"/>
  <c r="D170" i="14"/>
  <c r="D214" i="14"/>
  <c r="D298" i="14"/>
  <c r="D364" i="14"/>
  <c r="D428" i="14"/>
  <c r="D492" i="14"/>
  <c r="D94" i="14"/>
  <c r="D347" i="14"/>
  <c r="D432" i="14"/>
  <c r="D126" i="14"/>
  <c r="D405" i="14"/>
  <c r="D18" i="14"/>
  <c r="D248" i="14"/>
  <c r="D408" i="14"/>
  <c r="D24" i="14"/>
  <c r="D413" i="14"/>
  <c r="D258" i="14"/>
  <c r="D56" i="14"/>
  <c r="D62" i="14"/>
  <c r="D25" i="14"/>
  <c r="D89" i="14"/>
  <c r="D153" i="14"/>
  <c r="D217" i="14"/>
  <c r="D281" i="14"/>
  <c r="D19" i="14"/>
  <c r="D83" i="14"/>
  <c r="D147" i="14"/>
  <c r="D211" i="14"/>
  <c r="D275" i="14"/>
  <c r="D339" i="14"/>
  <c r="D132" i="14"/>
  <c r="D260" i="14"/>
  <c r="D366" i="14"/>
  <c r="D430" i="14"/>
  <c r="D494" i="14"/>
  <c r="D134" i="14"/>
  <c r="D304" i="14"/>
  <c r="D409" i="14"/>
  <c r="D495" i="14"/>
  <c r="D138" i="14"/>
  <c r="D310" i="14"/>
  <c r="D412" i="14"/>
  <c r="D497" i="14"/>
  <c r="D286" i="14"/>
  <c r="D485" i="14"/>
  <c r="D363" i="14"/>
  <c r="D162" i="14"/>
  <c r="D480" i="14"/>
  <c r="D88" i="14"/>
  <c r="D338" i="14"/>
  <c r="D232" i="14"/>
  <c r="D516" i="14"/>
  <c r="D348" i="14"/>
  <c r="D433" i="14"/>
  <c r="D357" i="14"/>
  <c r="D40" i="14"/>
  <c r="D274" i="14"/>
  <c r="D82" i="14"/>
  <c r="D318" i="14"/>
  <c r="D456" i="14"/>
  <c r="D121" i="14"/>
  <c r="D249" i="14"/>
  <c r="D115" i="14"/>
  <c r="D243" i="14"/>
  <c r="D68" i="14"/>
  <c r="D324" i="14"/>
  <c r="D462" i="14"/>
  <c r="D48" i="14"/>
  <c r="D367" i="14"/>
  <c r="D452" i="14"/>
  <c r="D224" i="14"/>
  <c r="D455" i="14"/>
  <c r="D400" i="14"/>
  <c r="D477" i="14"/>
  <c r="D312" i="14"/>
  <c r="D445" i="14"/>
  <c r="D137" i="14"/>
  <c r="D265" i="14"/>
  <c r="D131" i="14"/>
  <c r="D259" i="14"/>
  <c r="D228" i="14"/>
  <c r="D414" i="14"/>
  <c r="D262" i="14"/>
  <c r="D473" i="14"/>
  <c r="D391" i="14"/>
  <c r="D200" i="14"/>
  <c r="D46" i="14"/>
  <c r="D459" i="14"/>
  <c r="D41" i="14"/>
  <c r="D105" i="14"/>
  <c r="D169" i="14"/>
  <c r="D233" i="14"/>
  <c r="D297" i="14"/>
  <c r="D35" i="14"/>
  <c r="D99" i="14"/>
  <c r="D163" i="14"/>
  <c r="D227" i="14"/>
  <c r="D291" i="14"/>
  <c r="D36" i="14"/>
  <c r="D164" i="14"/>
  <c r="D292" i="14"/>
  <c r="D382" i="14"/>
  <c r="D446" i="14"/>
  <c r="D510" i="14"/>
  <c r="D176" i="14"/>
  <c r="D345" i="14"/>
  <c r="D431" i="14"/>
  <c r="D182" i="14"/>
  <c r="D30" i="14"/>
  <c r="D419" i="14"/>
  <c r="D57" i="14"/>
  <c r="D185" i="14"/>
  <c r="D313" i="14"/>
  <c r="D51" i="14"/>
  <c r="D179" i="14"/>
  <c r="D307" i="14"/>
  <c r="D196" i="14"/>
  <c r="D398" i="14"/>
  <c r="D218" i="14"/>
  <c r="D54" i="14"/>
  <c r="D369" i="14"/>
  <c r="D114" i="14"/>
  <c r="D152" i="14"/>
  <c r="D365" i="14"/>
  <c r="D290" i="14"/>
  <c r="D73" i="14"/>
  <c r="D201" i="14"/>
  <c r="D329" i="14"/>
  <c r="D67" i="14"/>
  <c r="D195" i="14"/>
  <c r="D323" i="14"/>
  <c r="D100" i="14"/>
  <c r="D350" i="14"/>
  <c r="D478" i="14"/>
  <c r="D90" i="14"/>
  <c r="D388" i="14"/>
  <c r="D96" i="14"/>
  <c r="D266" i="14"/>
  <c r="D476" i="14"/>
  <c r="D443" i="14"/>
  <c r="D270" i="14"/>
  <c r="D424" i="14"/>
  <c r="D440" i="14"/>
  <c r="D110" i="14"/>
  <c r="S25" i="14" l="1"/>
  <c r="O27" i="14"/>
  <c r="P26" i="14"/>
  <c r="Q26" i="14"/>
  <c r="R26" i="14" s="1"/>
  <c r="I9" i="12"/>
  <c r="F31" i="14"/>
  <c r="J29" i="14"/>
  <c r="G30" i="14"/>
  <c r="H30" i="14"/>
  <c r="I30" i="14" s="1"/>
  <c r="P21" i="14"/>
  <c r="G24" i="14"/>
  <c r="Q18" i="14"/>
  <c r="R18" i="14" s="1"/>
  <c r="P20" i="14"/>
  <c r="H29" i="14"/>
  <c r="I29" i="14" s="1"/>
  <c r="P18" i="14"/>
  <c r="Q22" i="14"/>
  <c r="R22" i="14" s="1"/>
  <c r="H25" i="14"/>
  <c r="I25" i="14" s="1"/>
  <c r="H21" i="14"/>
  <c r="I21" i="14" s="1"/>
  <c r="G18" i="14"/>
  <c r="Q23" i="14"/>
  <c r="R23" i="14" s="1"/>
  <c r="H23" i="14"/>
  <c r="I23" i="14" s="1"/>
  <c r="H27" i="14"/>
  <c r="I27" i="14" s="1"/>
  <c r="H18" i="14"/>
  <c r="I18" i="14" s="1"/>
  <c r="H28" i="14"/>
  <c r="I28" i="14" s="1"/>
  <c r="G25" i="14"/>
  <c r="P23" i="14"/>
  <c r="H24" i="14"/>
  <c r="I24" i="14" s="1"/>
  <c r="P25" i="14"/>
  <c r="G28" i="14"/>
  <c r="G26" i="14"/>
  <c r="P22" i="14"/>
  <c r="G21" i="14"/>
  <c r="H22" i="14"/>
  <c r="I22" i="14" s="1"/>
  <c r="Q20" i="14"/>
  <c r="R20" i="14" s="1"/>
  <c r="Q24" i="14"/>
  <c r="R24" i="14" s="1"/>
  <c r="G29" i="14"/>
  <c r="Q21" i="14"/>
  <c r="R21" i="14" s="1"/>
  <c r="P24" i="14"/>
  <c r="G27" i="14"/>
  <c r="G23" i="14"/>
  <c r="G19" i="14"/>
  <c r="P19" i="14"/>
  <c r="H26" i="14"/>
  <c r="I26" i="14" s="1"/>
  <c r="Q19" i="14"/>
  <c r="R19" i="14" s="1"/>
  <c r="H19" i="14"/>
  <c r="I19" i="14" s="1"/>
  <c r="G20" i="14"/>
  <c r="G22" i="14"/>
  <c r="H20" i="14"/>
  <c r="I20" i="14" s="1"/>
  <c r="Q25" i="14"/>
  <c r="R25" i="14" s="1"/>
  <c r="J30" i="14" l="1"/>
  <c r="F32" i="14"/>
  <c r="G31" i="14"/>
  <c r="H31" i="14"/>
  <c r="I31" i="14" s="1"/>
  <c r="S26" i="14"/>
  <c r="O28" i="14"/>
  <c r="Q27" i="14"/>
  <c r="R27" i="14" s="1"/>
  <c r="P27" i="14"/>
  <c r="L38" i="14"/>
  <c r="I10" i="12"/>
  <c r="U218" i="14"/>
  <c r="S27" i="14" l="1"/>
  <c r="O29" i="14"/>
  <c r="P28" i="14"/>
  <c r="Q28" i="14"/>
  <c r="R28" i="14" s="1"/>
  <c r="F33" i="14"/>
  <c r="J31" i="14"/>
  <c r="G32" i="14"/>
  <c r="H32" i="14"/>
  <c r="I32" i="14" s="1"/>
  <c r="S28" i="14" l="1"/>
  <c r="O30" i="14"/>
  <c r="P29" i="14"/>
  <c r="Q29" i="14"/>
  <c r="R29" i="14" s="1"/>
  <c r="J32" i="14"/>
  <c r="F34" i="14"/>
  <c r="H33" i="14"/>
  <c r="I33" i="14" s="1"/>
  <c r="G33" i="14"/>
  <c r="F35" i="14" l="1"/>
  <c r="J33" i="14"/>
  <c r="H34" i="14"/>
  <c r="I34" i="14" s="1"/>
  <c r="G34" i="14"/>
  <c r="S29" i="14"/>
  <c r="O31" i="14"/>
  <c r="P30" i="14"/>
  <c r="Q30" i="14"/>
  <c r="R30" i="14" s="1"/>
  <c r="S30" i="14" l="1"/>
  <c r="O32" i="14"/>
  <c r="P31" i="14"/>
  <c r="Q31" i="14"/>
  <c r="R31" i="14" s="1"/>
  <c r="J34" i="14"/>
  <c r="F36" i="14"/>
  <c r="G35" i="14"/>
  <c r="H35" i="14"/>
  <c r="I35" i="14" s="1"/>
  <c r="F37" i="14" l="1"/>
  <c r="J35" i="14"/>
  <c r="H36" i="14"/>
  <c r="I36" i="14" s="1"/>
  <c r="G36" i="14"/>
  <c r="S31" i="14"/>
  <c r="O33" i="14"/>
  <c r="P32" i="14"/>
  <c r="Q32" i="14"/>
  <c r="R32" i="14" s="1"/>
  <c r="O34" i="14" l="1"/>
  <c r="S32" i="14"/>
  <c r="Q33" i="14"/>
  <c r="R33" i="14" s="1"/>
  <c r="P33" i="14"/>
  <c r="J36" i="14"/>
  <c r="F38" i="14"/>
  <c r="G37" i="14"/>
  <c r="H37" i="14"/>
  <c r="I37" i="14" s="1"/>
  <c r="J37" i="14" l="1"/>
  <c r="F39" i="14"/>
  <c r="H38" i="14"/>
  <c r="I38" i="14" s="1"/>
  <c r="G38" i="14"/>
  <c r="S33" i="14"/>
  <c r="O35" i="14"/>
  <c r="P34" i="14"/>
  <c r="Q34" i="14"/>
  <c r="R34" i="14" s="1"/>
  <c r="S34" i="14" l="1"/>
  <c r="O36" i="14"/>
  <c r="Q35" i="14"/>
  <c r="R35" i="14" s="1"/>
  <c r="P35" i="14"/>
  <c r="F40" i="14"/>
  <c r="J38" i="14"/>
  <c r="G39" i="14"/>
  <c r="H39" i="14"/>
  <c r="I39" i="14" s="1"/>
  <c r="S35" i="14" l="1"/>
  <c r="O37" i="14"/>
  <c r="P36" i="14"/>
  <c r="Q36" i="14"/>
  <c r="R36" i="14" s="1"/>
  <c r="J39" i="14"/>
  <c r="F41" i="14"/>
  <c r="H40" i="14"/>
  <c r="I40" i="14" s="1"/>
  <c r="G40" i="14"/>
  <c r="J40" i="14" l="1"/>
  <c r="F42" i="14"/>
  <c r="H41" i="14"/>
  <c r="I41" i="14" s="1"/>
  <c r="G41" i="14"/>
  <c r="S36" i="14"/>
  <c r="O38" i="14"/>
  <c r="P37" i="14"/>
  <c r="Q37" i="14"/>
  <c r="R37" i="14" s="1"/>
  <c r="F43" i="14" l="1"/>
  <c r="J41" i="14"/>
  <c r="G42" i="14"/>
  <c r="H42" i="14"/>
  <c r="I42" i="14" s="1"/>
  <c r="S37" i="14"/>
  <c r="O39" i="14"/>
  <c r="P38" i="14"/>
  <c r="Q38" i="14"/>
  <c r="R38" i="14" s="1"/>
  <c r="O40" i="14" l="1"/>
  <c r="S38" i="14"/>
  <c r="P39" i="14"/>
  <c r="Q39" i="14"/>
  <c r="R39" i="14" s="1"/>
  <c r="J42" i="14"/>
  <c r="F44" i="14"/>
  <c r="H43" i="14"/>
  <c r="I43" i="14" s="1"/>
  <c r="G43" i="14"/>
  <c r="F45" i="14" l="1"/>
  <c r="J43" i="14"/>
  <c r="H44" i="14"/>
  <c r="I44" i="14" s="1"/>
  <c r="G44" i="14"/>
  <c r="O41" i="14"/>
  <c r="S39" i="14"/>
  <c r="Q40" i="14"/>
  <c r="R40" i="14" s="1"/>
  <c r="P40" i="14"/>
  <c r="S40" i="14" l="1"/>
  <c r="O42" i="14"/>
  <c r="P41" i="14"/>
  <c r="Q41" i="14"/>
  <c r="R41" i="14" s="1"/>
  <c r="F46" i="14"/>
  <c r="J44" i="14"/>
  <c r="G45" i="14"/>
  <c r="H45" i="14"/>
  <c r="I45" i="14" s="1"/>
  <c r="O43" i="14" l="1"/>
  <c r="S41" i="14"/>
  <c r="P42" i="14"/>
  <c r="Q42" i="14"/>
  <c r="R42" i="14" s="1"/>
  <c r="J45" i="14"/>
  <c r="F47" i="14"/>
  <c r="G46" i="14"/>
  <c r="H46" i="14"/>
  <c r="I46" i="14" s="1"/>
  <c r="F48" i="14" l="1"/>
  <c r="J46" i="14"/>
  <c r="H47" i="14"/>
  <c r="I47" i="14" s="1"/>
  <c r="G47" i="14"/>
  <c r="S42" i="14"/>
  <c r="O44" i="14"/>
  <c r="P43" i="14"/>
  <c r="Q43" i="14"/>
  <c r="R43" i="14" s="1"/>
  <c r="S43" i="14" l="1"/>
  <c r="O45" i="14"/>
  <c r="Q44" i="14"/>
  <c r="R44" i="14" s="1"/>
  <c r="P44" i="14"/>
  <c r="J47" i="14"/>
  <c r="F49" i="14"/>
  <c r="H48" i="14"/>
  <c r="I48" i="14" s="1"/>
  <c r="G48" i="14"/>
  <c r="J48" i="14" l="1"/>
  <c r="F50" i="14"/>
  <c r="G49" i="14"/>
  <c r="H49" i="14"/>
  <c r="I49" i="14" s="1"/>
  <c r="O46" i="14"/>
  <c r="S44" i="14"/>
  <c r="P45" i="14"/>
  <c r="Q45" i="14"/>
  <c r="R45" i="14" s="1"/>
  <c r="F51" i="14" l="1"/>
  <c r="J49" i="14"/>
  <c r="G50" i="14"/>
  <c r="H50" i="14"/>
  <c r="I50" i="14" s="1"/>
  <c r="S45" i="14"/>
  <c r="O47" i="14"/>
  <c r="Q46" i="14"/>
  <c r="R46" i="14" s="1"/>
  <c r="P46" i="14"/>
  <c r="O48" i="14" l="1"/>
  <c r="S46" i="14"/>
  <c r="Q47" i="14"/>
  <c r="R47" i="14" s="1"/>
  <c r="P47" i="14"/>
  <c r="J50" i="14"/>
  <c r="F52" i="14"/>
  <c r="H51" i="14"/>
  <c r="I51" i="14" s="1"/>
  <c r="G51" i="14"/>
  <c r="F53" i="14" l="1"/>
  <c r="J51" i="14"/>
  <c r="H52" i="14"/>
  <c r="I52" i="14" s="1"/>
  <c r="G52" i="14"/>
  <c r="O49" i="14"/>
  <c r="S47" i="14"/>
  <c r="Q48" i="14"/>
  <c r="R48" i="14" s="1"/>
  <c r="P48" i="14"/>
  <c r="S48" i="14" l="1"/>
  <c r="O50" i="14"/>
  <c r="Q49" i="14"/>
  <c r="R49" i="14" s="1"/>
  <c r="P49" i="14"/>
  <c r="F54" i="14"/>
  <c r="J52" i="14"/>
  <c r="G53" i="14"/>
  <c r="H53" i="14"/>
  <c r="I53" i="14" s="1"/>
  <c r="O51" i="14" l="1"/>
  <c r="S49" i="14"/>
  <c r="Q50" i="14"/>
  <c r="R50" i="14" s="1"/>
  <c r="P50" i="14"/>
  <c r="J53" i="14"/>
  <c r="F55" i="14"/>
  <c r="G54" i="14"/>
  <c r="H54" i="14"/>
  <c r="I54" i="14" s="1"/>
  <c r="F56" i="14" l="1"/>
  <c r="J54" i="14"/>
  <c r="G55" i="14"/>
  <c r="H55" i="14"/>
  <c r="I55" i="14" s="1"/>
  <c r="S50" i="14"/>
  <c r="O52" i="14"/>
  <c r="P51" i="14"/>
  <c r="Q51" i="14"/>
  <c r="R51" i="14" s="1"/>
  <c r="S51" i="14" l="1"/>
  <c r="O53" i="14"/>
  <c r="Q52" i="14"/>
  <c r="R52" i="14" s="1"/>
  <c r="P52" i="14"/>
  <c r="J55" i="14"/>
  <c r="F57" i="14"/>
  <c r="H56" i="14"/>
  <c r="I56" i="14" s="1"/>
  <c r="G56" i="14"/>
  <c r="J56" i="14" l="1"/>
  <c r="F58" i="14"/>
  <c r="G57" i="14"/>
  <c r="H57" i="14"/>
  <c r="I57" i="14" s="1"/>
  <c r="O54" i="14"/>
  <c r="S52" i="14"/>
  <c r="Q53" i="14"/>
  <c r="R53" i="14" s="1"/>
  <c r="P53" i="14"/>
  <c r="J58" i="14" l="1"/>
  <c r="J57" i="14"/>
  <c r="H58" i="14"/>
  <c r="I58" i="14" s="1"/>
  <c r="K58" i="14" s="1"/>
  <c r="K57" i="14" s="1"/>
  <c r="K56" i="14" s="1"/>
  <c r="K55" i="14" s="1"/>
  <c r="K54" i="14" s="1"/>
  <c r="K53" i="14" s="1"/>
  <c r="K52" i="14" s="1"/>
  <c r="K51" i="14" s="1"/>
  <c r="K50" i="14" s="1"/>
  <c r="K49" i="14" s="1"/>
  <c r="K48" i="14" s="1"/>
  <c r="K47" i="14" s="1"/>
  <c r="K46" i="14" s="1"/>
  <c r="K45" i="14" s="1"/>
  <c r="K44" i="14" s="1"/>
  <c r="K43" i="14" s="1"/>
  <c r="K42" i="14" s="1"/>
  <c r="K41" i="14" s="1"/>
  <c r="K40" i="14" s="1"/>
  <c r="K39" i="14" s="1"/>
  <c r="K38" i="14" s="1"/>
  <c r="K37" i="14" s="1"/>
  <c r="K36" i="14" s="1"/>
  <c r="K35" i="14" s="1"/>
  <c r="K34" i="14" s="1"/>
  <c r="K33" i="14" s="1"/>
  <c r="K32" i="14" s="1"/>
  <c r="K31" i="14" s="1"/>
  <c r="K30" i="14" s="1"/>
  <c r="K29" i="14" s="1"/>
  <c r="K28" i="14" s="1"/>
  <c r="K27" i="14" s="1"/>
  <c r="K26" i="14" s="1"/>
  <c r="K25" i="14" s="1"/>
  <c r="K24" i="14" s="1"/>
  <c r="K23" i="14" s="1"/>
  <c r="K22" i="14" s="1"/>
  <c r="K21" i="14" s="1"/>
  <c r="K20" i="14" s="1"/>
  <c r="K19" i="14" s="1"/>
  <c r="K18" i="14" s="1"/>
  <c r="G58" i="14"/>
  <c r="S53" i="14"/>
  <c r="O55" i="14"/>
  <c r="Q54" i="14"/>
  <c r="R54" i="14" s="1"/>
  <c r="P54" i="14"/>
  <c r="O56" i="14" l="1"/>
  <c r="S54" i="14"/>
  <c r="P55" i="14"/>
  <c r="Q55" i="14"/>
  <c r="R55" i="14" s="1"/>
  <c r="O57" i="14" l="1"/>
  <c r="S55" i="14"/>
  <c r="P56" i="14"/>
  <c r="Q56" i="14"/>
  <c r="R56" i="14" s="1"/>
  <c r="S56" i="14" l="1"/>
  <c r="O58" i="14"/>
  <c r="P57" i="14"/>
  <c r="Q57" i="14"/>
  <c r="R57" i="14" s="1"/>
  <c r="S57" i="14" l="1"/>
  <c r="O59" i="14"/>
  <c r="Q58" i="14"/>
  <c r="R58" i="14" s="1"/>
  <c r="P58" i="14"/>
  <c r="S58" i="14" l="1"/>
  <c r="O60" i="14"/>
  <c r="P59" i="14"/>
  <c r="Q59" i="14"/>
  <c r="R59" i="14" s="1"/>
  <c r="S59" i="14" l="1"/>
  <c r="O61" i="14"/>
  <c r="Q60" i="14"/>
  <c r="R60" i="14" s="1"/>
  <c r="P60" i="14"/>
  <c r="S60" i="14" l="1"/>
  <c r="O62" i="14"/>
  <c r="Q61" i="14"/>
  <c r="R61" i="14" s="1"/>
  <c r="P61" i="14"/>
  <c r="S61" i="14" l="1"/>
  <c r="O63" i="14"/>
  <c r="Q62" i="14"/>
  <c r="R62" i="14" s="1"/>
  <c r="P62" i="14"/>
  <c r="S62" i="14" l="1"/>
  <c r="O64" i="14"/>
  <c r="Q63" i="14"/>
  <c r="R63" i="14" s="1"/>
  <c r="P63" i="14"/>
  <c r="S63" i="14" l="1"/>
  <c r="O65" i="14"/>
  <c r="Q64" i="14"/>
  <c r="R64" i="14" s="1"/>
  <c r="P64" i="14"/>
  <c r="S64" i="14" l="1"/>
  <c r="O66" i="14"/>
  <c r="Q65" i="14"/>
  <c r="R65" i="14" s="1"/>
  <c r="P65" i="14"/>
  <c r="S65" i="14" l="1"/>
  <c r="O67" i="14"/>
  <c r="P66" i="14"/>
  <c r="Q66" i="14"/>
  <c r="R66" i="14" s="1"/>
  <c r="S66" i="14" l="1"/>
  <c r="O68" i="14"/>
  <c r="P67" i="14"/>
  <c r="Q67" i="14"/>
  <c r="R67" i="14" s="1"/>
  <c r="S67" i="14" l="1"/>
  <c r="O69" i="14"/>
  <c r="P68" i="14"/>
  <c r="Q68" i="14"/>
  <c r="R68" i="14" s="1"/>
  <c r="S68" i="14" l="1"/>
  <c r="O70" i="14"/>
  <c r="Q69" i="14"/>
  <c r="R69" i="14" s="1"/>
  <c r="P69" i="14"/>
  <c r="S69" i="14" l="1"/>
  <c r="O71" i="14"/>
  <c r="Q70" i="14"/>
  <c r="R70" i="14" s="1"/>
  <c r="P70" i="14"/>
  <c r="O72" i="14" l="1"/>
  <c r="S70" i="14"/>
  <c r="Q71" i="14"/>
  <c r="R71" i="14" s="1"/>
  <c r="P71" i="14"/>
  <c r="S71" i="14" l="1"/>
  <c r="O73" i="14"/>
  <c r="P72" i="14"/>
  <c r="Q72" i="14"/>
  <c r="R72" i="14" s="1"/>
  <c r="S72" i="14" l="1"/>
  <c r="O74" i="14"/>
  <c r="P73" i="14"/>
  <c r="Q73" i="14"/>
  <c r="R73" i="14" s="1"/>
  <c r="S73" i="14" l="1"/>
  <c r="O75" i="14"/>
  <c r="P74" i="14"/>
  <c r="Q74" i="14"/>
  <c r="R74" i="14" s="1"/>
  <c r="S74" i="14" l="1"/>
  <c r="O76" i="14"/>
  <c r="Q75" i="14"/>
  <c r="R75" i="14" s="1"/>
  <c r="P75" i="14"/>
  <c r="S75" i="14" l="1"/>
  <c r="O77" i="14"/>
  <c r="Q76" i="14"/>
  <c r="R76" i="14" s="1"/>
  <c r="P76" i="14"/>
  <c r="S76" i="14" l="1"/>
  <c r="O78" i="14"/>
  <c r="Q77" i="14"/>
  <c r="R77" i="14" s="1"/>
  <c r="P77" i="14"/>
  <c r="S77" i="14" l="1"/>
  <c r="O79" i="14"/>
  <c r="Q78" i="14"/>
  <c r="R78" i="14" s="1"/>
  <c r="P78" i="14"/>
  <c r="S78" i="14" l="1"/>
  <c r="O80" i="14"/>
  <c r="Q79" i="14"/>
  <c r="R79" i="14" s="1"/>
  <c r="P79" i="14"/>
  <c r="S79" i="14" l="1"/>
  <c r="O81" i="14"/>
  <c r="P80" i="14"/>
  <c r="Q80" i="14"/>
  <c r="R80" i="14" s="1"/>
  <c r="S80" i="14" l="1"/>
  <c r="O82" i="14"/>
  <c r="P81" i="14"/>
  <c r="Q81" i="14"/>
  <c r="R81" i="14" s="1"/>
  <c r="S81" i="14" l="1"/>
  <c r="O83" i="14"/>
  <c r="P82" i="14"/>
  <c r="Q82" i="14"/>
  <c r="R82" i="14" s="1"/>
  <c r="S82" i="14" l="1"/>
  <c r="O84" i="14"/>
  <c r="Q83" i="14"/>
  <c r="R83" i="14" s="1"/>
  <c r="P83" i="14"/>
  <c r="S83" i="14" l="1"/>
  <c r="O85" i="14"/>
  <c r="Q84" i="14"/>
  <c r="R84" i="14" s="1"/>
  <c r="P84" i="14"/>
  <c r="S84" i="14" l="1"/>
  <c r="O86" i="14"/>
  <c r="Q85" i="14"/>
  <c r="R85" i="14" s="1"/>
  <c r="P85" i="14"/>
  <c r="S85" i="14" l="1"/>
  <c r="O87" i="14"/>
  <c r="P86" i="14"/>
  <c r="Q86" i="14"/>
  <c r="R86" i="14" s="1"/>
  <c r="S86" i="14" l="1"/>
  <c r="O88" i="14"/>
  <c r="Q87" i="14"/>
  <c r="R87" i="14" s="1"/>
  <c r="P87" i="14"/>
  <c r="S87" i="14" l="1"/>
  <c r="O89" i="14"/>
  <c r="P88" i="14"/>
  <c r="Q88" i="14"/>
  <c r="R88" i="14" s="1"/>
  <c r="S88" i="14" l="1"/>
  <c r="O90" i="14"/>
  <c r="Q89" i="14"/>
  <c r="R89" i="14" s="1"/>
  <c r="P89" i="14"/>
  <c r="S89" i="14" l="1"/>
  <c r="O91" i="14"/>
  <c r="P90" i="14"/>
  <c r="Q90" i="14"/>
  <c r="R90" i="14" s="1"/>
  <c r="S90" i="14" l="1"/>
  <c r="O92" i="14"/>
  <c r="Q91" i="14"/>
  <c r="R91" i="14" s="1"/>
  <c r="P91" i="14"/>
  <c r="S91" i="14" l="1"/>
  <c r="O93" i="14"/>
  <c r="Q92" i="14"/>
  <c r="R92" i="14" s="1"/>
  <c r="P92" i="14"/>
  <c r="S92" i="14" l="1"/>
  <c r="O94" i="14"/>
  <c r="Q93" i="14"/>
  <c r="R93" i="14" s="1"/>
  <c r="P93" i="14"/>
  <c r="S93" i="14" l="1"/>
  <c r="O95" i="14"/>
  <c r="Q94" i="14"/>
  <c r="R94" i="14" s="1"/>
  <c r="P94" i="14"/>
  <c r="S94" i="14" l="1"/>
  <c r="O96" i="14"/>
  <c r="Q95" i="14"/>
  <c r="R95" i="14" s="1"/>
  <c r="P95" i="14"/>
  <c r="S95" i="14" l="1"/>
  <c r="O97" i="14"/>
  <c r="Q96" i="14"/>
  <c r="R96" i="14" s="1"/>
  <c r="P96" i="14"/>
  <c r="S96" i="14" l="1"/>
  <c r="O98" i="14"/>
  <c r="Q97" i="14"/>
  <c r="R97" i="14" s="1"/>
  <c r="P97" i="14"/>
  <c r="S97" i="14" l="1"/>
  <c r="O99" i="14"/>
  <c r="P98" i="14"/>
  <c r="Q98" i="14"/>
  <c r="R98" i="14" s="1"/>
  <c r="S98" i="14" l="1"/>
  <c r="O100" i="14"/>
  <c r="Q99" i="14"/>
  <c r="R99" i="14" s="1"/>
  <c r="P99" i="14"/>
  <c r="S99" i="14" l="1"/>
  <c r="O101" i="14"/>
  <c r="P100" i="14"/>
  <c r="Q100" i="14"/>
  <c r="R100" i="14" s="1"/>
  <c r="S100" i="14" l="1"/>
  <c r="O102" i="14"/>
  <c r="Q101" i="14"/>
  <c r="R101" i="14" s="1"/>
  <c r="P101" i="14"/>
  <c r="S101" i="14" l="1"/>
  <c r="O103" i="14"/>
  <c r="Q102" i="14"/>
  <c r="R102" i="14" s="1"/>
  <c r="P102" i="14"/>
  <c r="S102" i="14" l="1"/>
  <c r="O104" i="14"/>
  <c r="Q103" i="14"/>
  <c r="R103" i="14" s="1"/>
  <c r="P103" i="14"/>
  <c r="S103" i="14" l="1"/>
  <c r="O105" i="14"/>
  <c r="P104" i="14"/>
  <c r="Q104" i="14"/>
  <c r="R104" i="14" s="1"/>
  <c r="S104" i="14" l="1"/>
  <c r="O106" i="14"/>
  <c r="P105" i="14"/>
  <c r="Q105" i="14"/>
  <c r="R105" i="14" s="1"/>
  <c r="S105" i="14" l="1"/>
  <c r="O107" i="14"/>
  <c r="P106" i="14"/>
  <c r="Q106" i="14"/>
  <c r="R106" i="14" s="1"/>
  <c r="S106" i="14" l="1"/>
  <c r="O108" i="14"/>
  <c r="Q107" i="14"/>
  <c r="R107" i="14" s="1"/>
  <c r="P107" i="14"/>
  <c r="S107" i="14" l="1"/>
  <c r="O109" i="14"/>
  <c r="Q108" i="14"/>
  <c r="R108" i="14" s="1"/>
  <c r="P108" i="14"/>
  <c r="S108" i="14" l="1"/>
  <c r="O110" i="14"/>
  <c r="Q109" i="14"/>
  <c r="R109" i="14" s="1"/>
  <c r="P109" i="14"/>
  <c r="S109" i="14" l="1"/>
  <c r="O111" i="14"/>
  <c r="Q110" i="14"/>
  <c r="R110" i="14" s="1"/>
  <c r="P110" i="14"/>
  <c r="S110" i="14" l="1"/>
  <c r="O112" i="14"/>
  <c r="P111" i="14"/>
  <c r="Q111" i="14"/>
  <c r="R111" i="14" s="1"/>
  <c r="S111" i="14" l="1"/>
  <c r="O113" i="14"/>
  <c r="Q112" i="14"/>
  <c r="R112" i="14" s="1"/>
  <c r="P112" i="14"/>
  <c r="S112" i="14" l="1"/>
  <c r="O114" i="14"/>
  <c r="Q113" i="14"/>
  <c r="R113" i="14" s="1"/>
  <c r="P113" i="14"/>
  <c r="S113" i="14" l="1"/>
  <c r="O115" i="14"/>
  <c r="P114" i="14"/>
  <c r="Q114" i="14"/>
  <c r="R114" i="14" s="1"/>
  <c r="S114" i="14" l="1"/>
  <c r="O116" i="14"/>
  <c r="Q115" i="14"/>
  <c r="R115" i="14" s="1"/>
  <c r="P115" i="14"/>
  <c r="S115" i="14" l="1"/>
  <c r="O117" i="14"/>
  <c r="Q116" i="14"/>
  <c r="R116" i="14" s="1"/>
  <c r="P116" i="14"/>
  <c r="S116" i="14" l="1"/>
  <c r="O118" i="14"/>
  <c r="Q117" i="14"/>
  <c r="R117" i="14" s="1"/>
  <c r="P117" i="14"/>
  <c r="S117" i="14" l="1"/>
  <c r="O119" i="14"/>
  <c r="Q118" i="14"/>
  <c r="R118" i="14" s="1"/>
  <c r="P118" i="14"/>
  <c r="S118" i="14" l="1"/>
  <c r="O120" i="14"/>
  <c r="Q119" i="14"/>
  <c r="R119" i="14" s="1"/>
  <c r="P119" i="14"/>
  <c r="S119" i="14" l="1"/>
  <c r="O121" i="14"/>
  <c r="P120" i="14"/>
  <c r="Q120" i="14"/>
  <c r="R120" i="14" s="1"/>
  <c r="S120" i="14" l="1"/>
  <c r="O122" i="14"/>
  <c r="Q121" i="14"/>
  <c r="R121" i="14" s="1"/>
  <c r="P121" i="14"/>
  <c r="S121" i="14" l="1"/>
  <c r="O123" i="14"/>
  <c r="P122" i="14"/>
  <c r="Q122" i="14"/>
  <c r="R122" i="14" s="1"/>
  <c r="S122" i="14" l="1"/>
  <c r="O124" i="14"/>
  <c r="Q123" i="14"/>
  <c r="R123" i="14" s="1"/>
  <c r="P123" i="14"/>
  <c r="S123" i="14" l="1"/>
  <c r="O125" i="14"/>
  <c r="P124" i="14"/>
  <c r="Q124" i="14"/>
  <c r="R124" i="14" s="1"/>
  <c r="S124" i="14" l="1"/>
  <c r="O126" i="14"/>
  <c r="Q125" i="14"/>
  <c r="R125" i="14" s="1"/>
  <c r="P125" i="14"/>
  <c r="S125" i="14" l="1"/>
  <c r="O127" i="14"/>
  <c r="Q126" i="14"/>
  <c r="R126" i="14" s="1"/>
  <c r="P126" i="14"/>
  <c r="S126" i="14" l="1"/>
  <c r="O128" i="14"/>
  <c r="P127" i="14"/>
  <c r="Q127" i="14"/>
  <c r="R127" i="14" s="1"/>
  <c r="S127" i="14" l="1"/>
  <c r="O129" i="14"/>
  <c r="Q128" i="14"/>
  <c r="R128" i="14" s="1"/>
  <c r="P128" i="14"/>
  <c r="S128" i="14" l="1"/>
  <c r="O130" i="14"/>
  <c r="Q129" i="14"/>
  <c r="R129" i="14" s="1"/>
  <c r="P129" i="14"/>
  <c r="S129" i="14" l="1"/>
  <c r="O131" i="14"/>
  <c r="P130" i="14"/>
  <c r="Q130" i="14"/>
  <c r="R130" i="14" s="1"/>
  <c r="S130" i="14" l="1"/>
  <c r="O132" i="14"/>
  <c r="Q131" i="14"/>
  <c r="R131" i="14" s="1"/>
  <c r="P131" i="14"/>
  <c r="S131" i="14" l="1"/>
  <c r="O133" i="14"/>
  <c r="P132" i="14"/>
  <c r="Q132" i="14"/>
  <c r="R132" i="14" s="1"/>
  <c r="S132" i="14" l="1"/>
  <c r="O134" i="14"/>
  <c r="Q133" i="14"/>
  <c r="R133" i="14" s="1"/>
  <c r="P133" i="14"/>
  <c r="S133" i="14" l="1"/>
  <c r="O135" i="14"/>
  <c r="P134" i="14"/>
  <c r="Q134" i="14"/>
  <c r="R134" i="14" s="1"/>
  <c r="S134" i="14" l="1"/>
  <c r="O136" i="14"/>
  <c r="Q135" i="14"/>
  <c r="R135" i="14" s="1"/>
  <c r="P135" i="14"/>
  <c r="S135" i="14" l="1"/>
  <c r="O137" i="14"/>
  <c r="Q136" i="14"/>
  <c r="R136" i="14" s="1"/>
  <c r="P136" i="14"/>
  <c r="S136" i="14" l="1"/>
  <c r="O138" i="14"/>
  <c r="P137" i="14"/>
  <c r="Q137" i="14"/>
  <c r="R137" i="14" s="1"/>
  <c r="S137" i="14" l="1"/>
  <c r="O139" i="14"/>
  <c r="P138" i="14"/>
  <c r="Q138" i="14"/>
  <c r="R138" i="14" s="1"/>
  <c r="S138" i="14" l="1"/>
  <c r="O140" i="14"/>
  <c r="Q139" i="14"/>
  <c r="R139" i="14" s="1"/>
  <c r="P139" i="14"/>
  <c r="S139" i="14" l="1"/>
  <c r="O141" i="14"/>
  <c r="Q140" i="14"/>
  <c r="R140" i="14" s="1"/>
  <c r="P140" i="14"/>
  <c r="S140" i="14" l="1"/>
  <c r="O142" i="14"/>
  <c r="Q141" i="14"/>
  <c r="R141" i="14" s="1"/>
  <c r="P141" i="14"/>
  <c r="S141" i="14" l="1"/>
  <c r="O143" i="14"/>
  <c r="Q142" i="14"/>
  <c r="R142" i="14" s="1"/>
  <c r="P142" i="14"/>
  <c r="S142" i="14" l="1"/>
  <c r="O144" i="14"/>
  <c r="Q143" i="14"/>
  <c r="R143" i="14" s="1"/>
  <c r="P143" i="14"/>
  <c r="S143" i="14" l="1"/>
  <c r="O145" i="14"/>
  <c r="Q144" i="14"/>
  <c r="R144" i="14" s="1"/>
  <c r="P144" i="14"/>
  <c r="S144" i="14" l="1"/>
  <c r="O146" i="14"/>
  <c r="Q145" i="14"/>
  <c r="R145" i="14" s="1"/>
  <c r="P145" i="14"/>
  <c r="S145" i="14" l="1"/>
  <c r="O147" i="14"/>
  <c r="Q146" i="14"/>
  <c r="R146" i="14" s="1"/>
  <c r="P146" i="14"/>
  <c r="S146" i="14" l="1"/>
  <c r="O148" i="14"/>
  <c r="Q147" i="14"/>
  <c r="R147" i="14" s="1"/>
  <c r="P147" i="14"/>
  <c r="S147" i="14" l="1"/>
  <c r="O149" i="14"/>
  <c r="Q148" i="14"/>
  <c r="R148" i="14" s="1"/>
  <c r="P148" i="14"/>
  <c r="S148" i="14" l="1"/>
  <c r="O150" i="14"/>
  <c r="Q149" i="14"/>
  <c r="R149" i="14" s="1"/>
  <c r="P149" i="14"/>
  <c r="S149" i="14" l="1"/>
  <c r="O151" i="14"/>
  <c r="Q150" i="14"/>
  <c r="R150" i="14" s="1"/>
  <c r="P150" i="14"/>
  <c r="S150" i="14" l="1"/>
  <c r="O152" i="14"/>
  <c r="Q151" i="14"/>
  <c r="R151" i="14" s="1"/>
  <c r="P151" i="14"/>
  <c r="S151" i="14" l="1"/>
  <c r="O153" i="14"/>
  <c r="Q152" i="14"/>
  <c r="R152" i="14" s="1"/>
  <c r="P152" i="14"/>
  <c r="S152" i="14" l="1"/>
  <c r="O154" i="14"/>
  <c r="Q153" i="14"/>
  <c r="R153" i="14" s="1"/>
  <c r="P153" i="14"/>
  <c r="S153" i="14" l="1"/>
  <c r="O155" i="14"/>
  <c r="P154" i="14"/>
  <c r="Q154" i="14"/>
  <c r="R154" i="14" s="1"/>
  <c r="S154" i="14" l="1"/>
  <c r="O156" i="14"/>
  <c r="Q155" i="14"/>
  <c r="R155" i="14" s="1"/>
  <c r="P155" i="14"/>
  <c r="S155" i="14" l="1"/>
  <c r="O157" i="14"/>
  <c r="Q156" i="14"/>
  <c r="R156" i="14" s="1"/>
  <c r="P156" i="14"/>
  <c r="S156" i="14" l="1"/>
  <c r="O158" i="14"/>
  <c r="P157" i="14"/>
  <c r="Q157" i="14"/>
  <c r="R157" i="14" s="1"/>
  <c r="S157" i="14" l="1"/>
  <c r="O159" i="14"/>
  <c r="Q158" i="14"/>
  <c r="R158" i="14" s="1"/>
  <c r="P158" i="14"/>
  <c r="S158" i="14" l="1"/>
  <c r="O160" i="14"/>
  <c r="P159" i="14"/>
  <c r="Q159" i="14"/>
  <c r="R159" i="14" s="1"/>
  <c r="S159" i="14" l="1"/>
  <c r="O161" i="14"/>
  <c r="P160" i="14"/>
  <c r="Q160" i="14"/>
  <c r="R160" i="14" s="1"/>
  <c r="S160" i="14" l="1"/>
  <c r="O162" i="14"/>
  <c r="Q161" i="14"/>
  <c r="R161" i="14" s="1"/>
  <c r="P161" i="14"/>
  <c r="S161" i="14" l="1"/>
  <c r="O163" i="14"/>
  <c r="P162" i="14"/>
  <c r="Q162" i="14"/>
  <c r="R162" i="14" s="1"/>
  <c r="S162" i="14" l="1"/>
  <c r="O164" i="14"/>
  <c r="Q163" i="14"/>
  <c r="R163" i="14" s="1"/>
  <c r="P163" i="14"/>
  <c r="S163" i="14" l="1"/>
  <c r="O165" i="14"/>
  <c r="P164" i="14"/>
  <c r="Q164" i="14"/>
  <c r="R164" i="14" s="1"/>
  <c r="S164" i="14" l="1"/>
  <c r="O166" i="14"/>
  <c r="Q165" i="14"/>
  <c r="R165" i="14" s="1"/>
  <c r="P165" i="14"/>
  <c r="S165" i="14" l="1"/>
  <c r="O167" i="14"/>
  <c r="P166" i="14"/>
  <c r="Q166" i="14"/>
  <c r="R166" i="14" s="1"/>
  <c r="S166" i="14" l="1"/>
  <c r="O168" i="14"/>
  <c r="Q167" i="14"/>
  <c r="R167" i="14" s="1"/>
  <c r="P167" i="14"/>
  <c r="S167" i="14" l="1"/>
  <c r="O169" i="14"/>
  <c r="Q168" i="14"/>
  <c r="R168" i="14" s="1"/>
  <c r="P168" i="14"/>
  <c r="S168" i="14" l="1"/>
  <c r="O170" i="14"/>
  <c r="Q169" i="14"/>
  <c r="R169" i="14" s="1"/>
  <c r="P169" i="14"/>
  <c r="S169" i="14" l="1"/>
  <c r="O171" i="14"/>
  <c r="Q170" i="14"/>
  <c r="R170" i="14" s="1"/>
  <c r="P170" i="14"/>
  <c r="S170" i="14" l="1"/>
  <c r="O172" i="14"/>
  <c r="Q171" i="14"/>
  <c r="R171" i="14" s="1"/>
  <c r="P171" i="14"/>
  <c r="S171" i="14" l="1"/>
  <c r="O173" i="14"/>
  <c r="Q172" i="14"/>
  <c r="R172" i="14" s="1"/>
  <c r="P172" i="14"/>
  <c r="S172" i="14" l="1"/>
  <c r="O174" i="14"/>
  <c r="P173" i="14"/>
  <c r="Q173" i="14"/>
  <c r="R173" i="14" s="1"/>
  <c r="S173" i="14" l="1"/>
  <c r="O175" i="14"/>
  <c r="Q174" i="14"/>
  <c r="R174" i="14" s="1"/>
  <c r="P174" i="14"/>
  <c r="S174" i="14" l="1"/>
  <c r="O176" i="14"/>
  <c r="Q175" i="14"/>
  <c r="R175" i="14" s="1"/>
  <c r="P175" i="14"/>
  <c r="S175" i="14" l="1"/>
  <c r="O177" i="14"/>
  <c r="Q176" i="14"/>
  <c r="R176" i="14" s="1"/>
  <c r="P176" i="14"/>
  <c r="S176" i="14" l="1"/>
  <c r="O178" i="14"/>
  <c r="Q177" i="14"/>
  <c r="R177" i="14" s="1"/>
  <c r="P177" i="14"/>
  <c r="S177" i="14" l="1"/>
  <c r="O179" i="14"/>
  <c r="Q178" i="14"/>
  <c r="R178" i="14" s="1"/>
  <c r="P178" i="14"/>
  <c r="S178" i="14" l="1"/>
  <c r="O180" i="14"/>
  <c r="Q179" i="14"/>
  <c r="R179" i="14" s="1"/>
  <c r="P179" i="14"/>
  <c r="S179" i="14" l="1"/>
  <c r="O181" i="14"/>
  <c r="P180" i="14"/>
  <c r="Q180" i="14"/>
  <c r="R180" i="14" s="1"/>
  <c r="S180" i="14" l="1"/>
  <c r="O182" i="14"/>
  <c r="Q181" i="14"/>
  <c r="R181" i="14" s="1"/>
  <c r="P181" i="14"/>
  <c r="S181" i="14" l="1"/>
  <c r="O183" i="14"/>
  <c r="Q182" i="14"/>
  <c r="R182" i="14" s="1"/>
  <c r="P182" i="14"/>
  <c r="S182" i="14" l="1"/>
  <c r="O184" i="14"/>
  <c r="Q183" i="14"/>
  <c r="R183" i="14" s="1"/>
  <c r="P183" i="14"/>
  <c r="S183" i="14" l="1"/>
  <c r="O185" i="14"/>
  <c r="P184" i="14"/>
  <c r="Q184" i="14"/>
  <c r="R184" i="14" s="1"/>
  <c r="S184" i="14" l="1"/>
  <c r="O186" i="14"/>
  <c r="Q185" i="14"/>
  <c r="R185" i="14" s="1"/>
  <c r="P185" i="14"/>
  <c r="S185" i="14" l="1"/>
  <c r="O187" i="14"/>
  <c r="Q186" i="14"/>
  <c r="R186" i="14" s="1"/>
  <c r="P186" i="14"/>
  <c r="S186" i="14" l="1"/>
  <c r="O188" i="14"/>
  <c r="Q187" i="14"/>
  <c r="R187" i="14" s="1"/>
  <c r="P187" i="14"/>
  <c r="S187" i="14" l="1"/>
  <c r="O189" i="14"/>
  <c r="Q188" i="14"/>
  <c r="R188" i="14" s="1"/>
  <c r="P188" i="14"/>
  <c r="S188" i="14" l="1"/>
  <c r="O190" i="14"/>
  <c r="P189" i="14"/>
  <c r="Q189" i="14"/>
  <c r="R189" i="14" s="1"/>
  <c r="S189" i="14" l="1"/>
  <c r="O191" i="14"/>
  <c r="P190" i="14"/>
  <c r="Q190" i="14"/>
  <c r="R190" i="14" s="1"/>
  <c r="S190" i="14" l="1"/>
  <c r="O192" i="14"/>
  <c r="Q191" i="14"/>
  <c r="R191" i="14" s="1"/>
  <c r="P191" i="14"/>
  <c r="S191" i="14" l="1"/>
  <c r="O193" i="14"/>
  <c r="Q192" i="14"/>
  <c r="R192" i="14" s="1"/>
  <c r="P192" i="14"/>
  <c r="S192" i="14" l="1"/>
  <c r="O194" i="14"/>
  <c r="Q193" i="14"/>
  <c r="R193" i="14" s="1"/>
  <c r="P193" i="14"/>
  <c r="S193" i="14" l="1"/>
  <c r="O195" i="14"/>
  <c r="Q194" i="14"/>
  <c r="R194" i="14" s="1"/>
  <c r="P194" i="14"/>
  <c r="S194" i="14" l="1"/>
  <c r="O196" i="14"/>
  <c r="Q195" i="14"/>
  <c r="R195" i="14" s="1"/>
  <c r="P195" i="14"/>
  <c r="S195" i="14" l="1"/>
  <c r="O197" i="14"/>
  <c r="Q196" i="14"/>
  <c r="R196" i="14" s="1"/>
  <c r="P196" i="14"/>
  <c r="S196" i="14" l="1"/>
  <c r="O198" i="14"/>
  <c r="Q197" i="14"/>
  <c r="R197" i="14" s="1"/>
  <c r="P197" i="14"/>
  <c r="S197" i="14" l="1"/>
  <c r="O199" i="14"/>
  <c r="Q198" i="14"/>
  <c r="R198" i="14" s="1"/>
  <c r="P198" i="14"/>
  <c r="S198" i="14" l="1"/>
  <c r="O200" i="14"/>
  <c r="Q199" i="14"/>
  <c r="R199" i="14" s="1"/>
  <c r="P199" i="14"/>
  <c r="S199" i="14" l="1"/>
  <c r="O201" i="14"/>
  <c r="P200" i="14"/>
  <c r="Q200" i="14"/>
  <c r="R200" i="14" s="1"/>
  <c r="S200" i="14" l="1"/>
  <c r="O202" i="14"/>
  <c r="Q201" i="14"/>
  <c r="R201" i="14" s="1"/>
  <c r="P201" i="14"/>
  <c r="S201" i="14" l="1"/>
  <c r="O203" i="14"/>
  <c r="Q202" i="14"/>
  <c r="R202" i="14" s="1"/>
  <c r="P202" i="14"/>
  <c r="S202" i="14" l="1"/>
  <c r="O204" i="14"/>
  <c r="P203" i="14"/>
  <c r="Q203" i="14"/>
  <c r="R203" i="14" s="1"/>
  <c r="S203" i="14" l="1"/>
  <c r="O205" i="14"/>
  <c r="Q204" i="14"/>
  <c r="R204" i="14" s="1"/>
  <c r="P204" i="14"/>
  <c r="S204" i="14" l="1"/>
  <c r="O206" i="14"/>
  <c r="Q205" i="14"/>
  <c r="R205" i="14" s="1"/>
  <c r="P205" i="14"/>
  <c r="S205" i="14" l="1"/>
  <c r="O207" i="14"/>
  <c r="Q206" i="14"/>
  <c r="R206" i="14" s="1"/>
  <c r="P206" i="14"/>
  <c r="S206" i="14" l="1"/>
  <c r="O208" i="14"/>
  <c r="Q207" i="14"/>
  <c r="R207" i="14" s="1"/>
  <c r="P207" i="14"/>
  <c r="S207" i="14" l="1"/>
  <c r="O209" i="14"/>
  <c r="P208" i="14"/>
  <c r="Q208" i="14"/>
  <c r="R208" i="14" s="1"/>
  <c r="S208" i="14" l="1"/>
  <c r="O210" i="14"/>
  <c r="P209" i="14"/>
  <c r="Q209" i="14"/>
  <c r="R209" i="14" s="1"/>
  <c r="S209" i="14" l="1"/>
  <c r="O211" i="14"/>
  <c r="Q210" i="14"/>
  <c r="R210" i="14" s="1"/>
  <c r="P210" i="14"/>
  <c r="S210" i="14" l="1"/>
  <c r="O212" i="14"/>
  <c r="P211" i="14"/>
  <c r="Q211" i="14"/>
  <c r="R211" i="14" s="1"/>
  <c r="S211" i="14" l="1"/>
  <c r="O213" i="14"/>
  <c r="Q212" i="14"/>
  <c r="R212" i="14" s="1"/>
  <c r="P212" i="14"/>
  <c r="S212" i="14" l="1"/>
  <c r="O214" i="14"/>
  <c r="Q213" i="14"/>
  <c r="R213" i="14" s="1"/>
  <c r="P213" i="14"/>
  <c r="S213" i="14" l="1"/>
  <c r="O215" i="14"/>
  <c r="Q214" i="14"/>
  <c r="R214" i="14" s="1"/>
  <c r="P214" i="14"/>
  <c r="S214" i="14" l="1"/>
  <c r="O216" i="14"/>
  <c r="Q215" i="14"/>
  <c r="R215" i="14" s="1"/>
  <c r="P215" i="14"/>
  <c r="S215" i="14" l="1"/>
  <c r="O217" i="14"/>
  <c r="P216" i="14"/>
  <c r="Q216" i="14"/>
  <c r="R216" i="14" s="1"/>
  <c r="S216" i="14" l="1"/>
  <c r="O218" i="14"/>
  <c r="Q217" i="14"/>
  <c r="R217" i="14" s="1"/>
  <c r="P217" i="14"/>
  <c r="O219" i="14" l="1"/>
  <c r="S217" i="14"/>
  <c r="Q218" i="14"/>
  <c r="R218" i="14" s="1"/>
  <c r="P218" i="14"/>
  <c r="O220" i="14" l="1"/>
  <c r="S218" i="14"/>
  <c r="Q219" i="14"/>
  <c r="R219" i="14" s="1"/>
  <c r="P219" i="14"/>
  <c r="O221" i="14" l="1"/>
  <c r="S219" i="14"/>
  <c r="Q220" i="14"/>
  <c r="R220" i="14" s="1"/>
  <c r="P220" i="14"/>
  <c r="S220" i="14" l="1"/>
  <c r="O222" i="14"/>
  <c r="Q221" i="14"/>
  <c r="R221" i="14" s="1"/>
  <c r="P221" i="14"/>
  <c r="S221" i="14" l="1"/>
  <c r="O223" i="14"/>
  <c r="P222" i="14"/>
  <c r="Q222" i="14"/>
  <c r="R222" i="14" s="1"/>
  <c r="S222" i="14" l="1"/>
  <c r="O224" i="14"/>
  <c r="P223" i="14"/>
  <c r="Q223" i="14"/>
  <c r="R223" i="14" s="1"/>
  <c r="O225" i="14" l="1"/>
  <c r="S223" i="14"/>
  <c r="P224" i="14"/>
  <c r="Q224" i="14"/>
  <c r="R224" i="14" s="1"/>
  <c r="S224" i="14" l="1"/>
  <c r="O226" i="14"/>
  <c r="Q225" i="14"/>
  <c r="R225" i="14" s="1"/>
  <c r="P225" i="14"/>
  <c r="S225" i="14" l="1"/>
  <c r="O227" i="14"/>
  <c r="Q226" i="14"/>
  <c r="R226" i="14" s="1"/>
  <c r="P226" i="14"/>
  <c r="S226" i="14" l="1"/>
  <c r="O228" i="14"/>
  <c r="Q227" i="14"/>
  <c r="R227" i="14" s="1"/>
  <c r="P227" i="14"/>
  <c r="O229" i="14" l="1"/>
  <c r="S227" i="14"/>
  <c r="P228" i="14"/>
  <c r="Q228" i="14"/>
  <c r="R228" i="14" s="1"/>
  <c r="S228" i="14" l="1"/>
  <c r="O230" i="14"/>
  <c r="Q229" i="14"/>
  <c r="R229" i="14" s="1"/>
  <c r="P229" i="14"/>
  <c r="S229" i="14" l="1"/>
  <c r="O231" i="14"/>
  <c r="Q230" i="14"/>
  <c r="R230" i="14" s="1"/>
  <c r="P230" i="14"/>
  <c r="S230" i="14" l="1"/>
  <c r="O232" i="14"/>
  <c r="P231" i="14"/>
  <c r="Q231" i="14"/>
  <c r="R231" i="14" s="1"/>
  <c r="O233" i="14" l="1"/>
  <c r="S231" i="14"/>
  <c r="P232" i="14"/>
  <c r="Q232" i="14"/>
  <c r="R232" i="14" s="1"/>
  <c r="S232" i="14" l="1"/>
  <c r="O234" i="14"/>
  <c r="P233" i="14"/>
  <c r="Q233" i="14"/>
  <c r="R233" i="14" s="1"/>
  <c r="S233" i="14" l="1"/>
  <c r="O235" i="14"/>
  <c r="Q234" i="14"/>
  <c r="R234" i="14" s="1"/>
  <c r="P234" i="14"/>
  <c r="S234" i="14" l="1"/>
  <c r="O236" i="14"/>
  <c r="Q235" i="14"/>
  <c r="R235" i="14" s="1"/>
  <c r="P235" i="14"/>
  <c r="O237" i="14" l="1"/>
  <c r="S235" i="14"/>
  <c r="Q236" i="14"/>
  <c r="R236" i="14" s="1"/>
  <c r="P236" i="14"/>
  <c r="S236" i="14" l="1"/>
  <c r="O238" i="14"/>
  <c r="Q237" i="14"/>
  <c r="R237" i="14" s="1"/>
  <c r="P237" i="14"/>
  <c r="S237" i="14" l="1"/>
  <c r="O239" i="14"/>
  <c r="P238" i="14"/>
  <c r="Q238" i="14"/>
  <c r="R238" i="14" s="1"/>
  <c r="S238" i="14" l="1"/>
  <c r="O240" i="14"/>
  <c r="Q239" i="14"/>
  <c r="R239" i="14" s="1"/>
  <c r="P239" i="14"/>
  <c r="O241" i="14" l="1"/>
  <c r="S239" i="14"/>
  <c r="P240" i="14"/>
  <c r="Q240" i="14"/>
  <c r="R240" i="14" s="1"/>
  <c r="S240" i="14" l="1"/>
  <c r="O242" i="14"/>
  <c r="P241" i="14"/>
  <c r="Q241" i="14"/>
  <c r="R241" i="14" s="1"/>
  <c r="S241" i="14" l="1"/>
  <c r="O243" i="14"/>
  <c r="Q242" i="14"/>
  <c r="R242" i="14" s="1"/>
  <c r="P242" i="14"/>
  <c r="S242" i="14" l="1"/>
  <c r="O244" i="14"/>
  <c r="Q243" i="14"/>
  <c r="R243" i="14" s="1"/>
  <c r="P243" i="14"/>
  <c r="O245" i="14" l="1"/>
  <c r="S243" i="14"/>
  <c r="Q244" i="14"/>
  <c r="R244" i="14" s="1"/>
  <c r="P244" i="14"/>
  <c r="S244" i="14" l="1"/>
  <c r="O246" i="14"/>
  <c r="Q245" i="14"/>
  <c r="R245" i="14" s="1"/>
  <c r="P245" i="14"/>
  <c r="S245" i="14" l="1"/>
  <c r="O247" i="14"/>
  <c r="Q246" i="14"/>
  <c r="R246" i="14" s="1"/>
  <c r="P246" i="14"/>
  <c r="S246" i="14" l="1"/>
  <c r="O248" i="14"/>
  <c r="P247" i="14"/>
  <c r="Q247" i="14"/>
  <c r="R247" i="14" s="1"/>
  <c r="O249" i="14" l="1"/>
  <c r="S247" i="14"/>
  <c r="Q248" i="14"/>
  <c r="R248" i="14" s="1"/>
  <c r="P248" i="14"/>
  <c r="S248" i="14" l="1"/>
  <c r="O250" i="14"/>
  <c r="Q249" i="14"/>
  <c r="R249" i="14" s="1"/>
  <c r="P249" i="14"/>
  <c r="O251" i="14" l="1"/>
  <c r="S249" i="14"/>
  <c r="Q250" i="14"/>
  <c r="R250" i="14" s="1"/>
  <c r="P250" i="14"/>
  <c r="S250" i="14" l="1"/>
  <c r="O252" i="14"/>
  <c r="Q251" i="14"/>
  <c r="R251" i="14" s="1"/>
  <c r="P251" i="14"/>
  <c r="O253" i="14" l="1"/>
  <c r="S251" i="14"/>
  <c r="Q252" i="14"/>
  <c r="R252" i="14" s="1"/>
  <c r="P252" i="14"/>
  <c r="S252" i="14" l="1"/>
  <c r="O254" i="14"/>
  <c r="P253" i="14"/>
  <c r="Q253" i="14"/>
  <c r="R253" i="14" s="1"/>
  <c r="O255" i="14" l="1"/>
  <c r="S253" i="14"/>
  <c r="P254" i="14"/>
  <c r="Q254" i="14"/>
  <c r="R254" i="14" s="1"/>
  <c r="S254" i="14" l="1"/>
  <c r="O256" i="14"/>
  <c r="Q255" i="14"/>
  <c r="R255" i="14" s="1"/>
  <c r="P255" i="14"/>
  <c r="O257" i="14" l="1"/>
  <c r="S255" i="14"/>
  <c r="P256" i="14"/>
  <c r="Q256" i="14"/>
  <c r="R256" i="14" s="1"/>
  <c r="S256" i="14" l="1"/>
  <c r="O258" i="14"/>
  <c r="Q257" i="14"/>
  <c r="R257" i="14" s="1"/>
  <c r="P257" i="14"/>
  <c r="O259" i="14" l="1"/>
  <c r="S257" i="14"/>
  <c r="Q258" i="14"/>
  <c r="R258" i="14" s="1"/>
  <c r="P258" i="14"/>
  <c r="S258" i="14" l="1"/>
  <c r="O260" i="14"/>
  <c r="Q259" i="14"/>
  <c r="R259" i="14" s="1"/>
  <c r="P259" i="14"/>
  <c r="S259" i="14" l="1"/>
  <c r="O261" i="14"/>
  <c r="Q260" i="14"/>
  <c r="R260" i="14" s="1"/>
  <c r="P260" i="14"/>
  <c r="S260" i="14" l="1"/>
  <c r="O262" i="14"/>
  <c r="Q261" i="14"/>
  <c r="R261" i="14" s="1"/>
  <c r="P261" i="14"/>
  <c r="S261" i="14" l="1"/>
  <c r="O263" i="14"/>
  <c r="Q262" i="14"/>
  <c r="R262" i="14" s="1"/>
  <c r="P262" i="14"/>
  <c r="S262" i="14" l="1"/>
  <c r="O264" i="14"/>
  <c r="Q263" i="14"/>
  <c r="R263" i="14" s="1"/>
  <c r="P263" i="14"/>
  <c r="O265" i="14" l="1"/>
  <c r="S263" i="14"/>
  <c r="P264" i="14"/>
  <c r="Q264" i="14"/>
  <c r="R264" i="14" s="1"/>
  <c r="S264" i="14" l="1"/>
  <c r="O266" i="14"/>
  <c r="P265" i="14"/>
  <c r="Q265" i="14"/>
  <c r="R265" i="14" s="1"/>
  <c r="O267" i="14" l="1"/>
  <c r="S265" i="14"/>
  <c r="Q266" i="14"/>
  <c r="R266" i="14" s="1"/>
  <c r="P266" i="14"/>
  <c r="S266" i="14" l="1"/>
  <c r="O268" i="14"/>
  <c r="P267" i="14"/>
  <c r="Q267" i="14"/>
  <c r="R267" i="14" s="1"/>
  <c r="S267" i="14" l="1"/>
  <c r="O269" i="14"/>
  <c r="Q268" i="14"/>
  <c r="R268" i="14" s="1"/>
  <c r="P268" i="14"/>
  <c r="S268" i="14" l="1"/>
  <c r="O270" i="14"/>
  <c r="Q269" i="14"/>
  <c r="R269" i="14" s="1"/>
  <c r="P269" i="14"/>
  <c r="S269" i="14" l="1"/>
  <c r="O271" i="14"/>
  <c r="P270" i="14"/>
  <c r="Q270" i="14"/>
  <c r="R270" i="14" s="1"/>
  <c r="S270" i="14" l="1"/>
  <c r="O272" i="14"/>
  <c r="Q271" i="14"/>
  <c r="R271" i="14" s="1"/>
  <c r="P271" i="14"/>
  <c r="O273" i="14" l="1"/>
  <c r="S271" i="14"/>
  <c r="P272" i="14"/>
  <c r="Q272" i="14"/>
  <c r="R272" i="14" s="1"/>
  <c r="S272" i="14" l="1"/>
  <c r="O274" i="14"/>
  <c r="P273" i="14"/>
  <c r="Q273" i="14"/>
  <c r="R273" i="14" s="1"/>
  <c r="O275" i="14" l="1"/>
  <c r="S273" i="14"/>
  <c r="Q274" i="14"/>
  <c r="R274" i="14" s="1"/>
  <c r="P274" i="14"/>
  <c r="S274" i="14" l="1"/>
  <c r="O276" i="14"/>
  <c r="P275" i="14"/>
  <c r="Q275" i="14"/>
  <c r="R275" i="14" s="1"/>
  <c r="S275" i="14" l="1"/>
  <c r="O277" i="14"/>
  <c r="P276" i="14"/>
  <c r="Q276" i="14"/>
  <c r="R276" i="14" s="1"/>
  <c r="S276" i="14" l="1"/>
  <c r="O278" i="14"/>
  <c r="Q277" i="14"/>
  <c r="R277" i="14" s="1"/>
  <c r="P277" i="14"/>
  <c r="O279" i="14" l="1"/>
  <c r="S277" i="14"/>
  <c r="Q278" i="14"/>
  <c r="R278" i="14" s="1"/>
  <c r="P278" i="14"/>
  <c r="S278" i="14" l="1"/>
  <c r="O280" i="14"/>
  <c r="P279" i="14"/>
  <c r="Q279" i="14"/>
  <c r="R279" i="14" s="1"/>
  <c r="O281" i="14" l="1"/>
  <c r="S279" i="14"/>
  <c r="Q280" i="14"/>
  <c r="R280" i="14" s="1"/>
  <c r="P280" i="14"/>
  <c r="S280" i="14" l="1"/>
  <c r="O282" i="14"/>
  <c r="Q281" i="14"/>
  <c r="R281" i="14" s="1"/>
  <c r="P281" i="14"/>
  <c r="O283" i="14" l="1"/>
  <c r="S281" i="14"/>
  <c r="Q282" i="14"/>
  <c r="R282" i="14" s="1"/>
  <c r="P282" i="14"/>
  <c r="S282" i="14" l="1"/>
  <c r="O284" i="14"/>
  <c r="Q283" i="14"/>
  <c r="R283" i="14" s="1"/>
  <c r="P283" i="14"/>
  <c r="S283" i="14" l="1"/>
  <c r="O285" i="14"/>
  <c r="P284" i="14"/>
  <c r="Q284" i="14"/>
  <c r="R284" i="14" s="1"/>
  <c r="S284" i="14" l="1"/>
  <c r="O286" i="14"/>
  <c r="Q285" i="14"/>
  <c r="R285" i="14" s="1"/>
  <c r="P285" i="14"/>
  <c r="S285" i="14" l="1"/>
  <c r="O287" i="14"/>
  <c r="Q286" i="14"/>
  <c r="R286" i="14" s="1"/>
  <c r="P286" i="14"/>
  <c r="S286" i="14" l="1"/>
  <c r="O288" i="14"/>
  <c r="P287" i="14"/>
  <c r="Q287" i="14"/>
  <c r="R287" i="14" s="1"/>
  <c r="O289" i="14" l="1"/>
  <c r="S287" i="14"/>
  <c r="P288" i="14"/>
  <c r="Q288" i="14"/>
  <c r="R288" i="14" s="1"/>
  <c r="S288" i="14" l="1"/>
  <c r="O290" i="14"/>
  <c r="Q289" i="14"/>
  <c r="R289" i="14" s="1"/>
  <c r="P289" i="14"/>
  <c r="O291" i="14" l="1"/>
  <c r="S289" i="14"/>
  <c r="Q290" i="14"/>
  <c r="R290" i="14" s="1"/>
  <c r="P290" i="14"/>
  <c r="S290" i="14" l="1"/>
  <c r="O292" i="14"/>
  <c r="Q291" i="14"/>
  <c r="R291" i="14" s="1"/>
  <c r="P291" i="14"/>
  <c r="S291" i="14" l="1"/>
  <c r="O293" i="14"/>
  <c r="Q292" i="14"/>
  <c r="R292" i="14" s="1"/>
  <c r="P292" i="14"/>
  <c r="S292" i="14" l="1"/>
  <c r="O294" i="14"/>
  <c r="Q293" i="14"/>
  <c r="R293" i="14" s="1"/>
  <c r="P293" i="14"/>
  <c r="S293" i="14" l="1"/>
  <c r="O295" i="14"/>
  <c r="Q294" i="14"/>
  <c r="R294" i="14" s="1"/>
  <c r="P294" i="14"/>
  <c r="S294" i="14" l="1"/>
  <c r="O296" i="14"/>
  <c r="Q295" i="14"/>
  <c r="R295" i="14" s="1"/>
  <c r="P295" i="14"/>
  <c r="O297" i="14" l="1"/>
  <c r="S295" i="14"/>
  <c r="P296" i="14"/>
  <c r="Q296" i="14"/>
  <c r="R296" i="14" s="1"/>
  <c r="S296" i="14" l="1"/>
  <c r="O298" i="14"/>
  <c r="Q297" i="14"/>
  <c r="R297" i="14" s="1"/>
  <c r="P297" i="14"/>
  <c r="O299" i="14" l="1"/>
  <c r="S297" i="14"/>
  <c r="Q298" i="14"/>
  <c r="R298" i="14" s="1"/>
  <c r="P298" i="14"/>
  <c r="S298" i="14" l="1"/>
  <c r="O300" i="14"/>
  <c r="Q299" i="14"/>
  <c r="R299" i="14" s="1"/>
  <c r="P299" i="14"/>
  <c r="S299" i="14" l="1"/>
  <c r="O301" i="14"/>
  <c r="Q300" i="14"/>
  <c r="R300" i="14" s="1"/>
  <c r="P300" i="14"/>
  <c r="S300" i="14" l="1"/>
  <c r="O302" i="14"/>
  <c r="Q301" i="14"/>
  <c r="R301" i="14" s="1"/>
  <c r="P301" i="14"/>
  <c r="O303" i="14" l="1"/>
  <c r="S301" i="14"/>
  <c r="P302" i="14"/>
  <c r="Q302" i="14"/>
  <c r="R302" i="14" s="1"/>
  <c r="S302" i="14" l="1"/>
  <c r="O304" i="14"/>
  <c r="Q303" i="14"/>
  <c r="R303" i="14" s="1"/>
  <c r="P303" i="14"/>
  <c r="O305" i="14" l="1"/>
  <c r="S303" i="14"/>
  <c r="Q304" i="14"/>
  <c r="R304" i="14" s="1"/>
  <c r="P304" i="14"/>
  <c r="S304" i="14" l="1"/>
  <c r="O306" i="14"/>
  <c r="P305" i="14"/>
  <c r="Q305" i="14"/>
  <c r="R305" i="14" s="1"/>
  <c r="O307" i="14" l="1"/>
  <c r="S305" i="14"/>
  <c r="Q306" i="14"/>
  <c r="R306" i="14" s="1"/>
  <c r="P306" i="14"/>
  <c r="S306" i="14" l="1"/>
  <c r="O308" i="14"/>
  <c r="Q307" i="14"/>
  <c r="R307" i="14" s="1"/>
  <c r="P307" i="14"/>
  <c r="S307" i="14" l="1"/>
  <c r="O309" i="14"/>
  <c r="P308" i="14"/>
  <c r="Q308" i="14"/>
  <c r="R308" i="14" s="1"/>
  <c r="S308" i="14" l="1"/>
  <c r="O310" i="14"/>
  <c r="Q309" i="14"/>
  <c r="R309" i="14" s="1"/>
  <c r="P309" i="14"/>
  <c r="S309" i="14" l="1"/>
  <c r="O311" i="14"/>
  <c r="Q310" i="14"/>
  <c r="R310" i="14" s="1"/>
  <c r="P310" i="14"/>
  <c r="S310" i="14" l="1"/>
  <c r="O312" i="14"/>
  <c r="Q311" i="14"/>
  <c r="R311" i="14" s="1"/>
  <c r="P311" i="14"/>
  <c r="O313" i="14" l="1"/>
  <c r="S311" i="14"/>
  <c r="Q312" i="14"/>
  <c r="R312" i="14" s="1"/>
  <c r="P312" i="14"/>
  <c r="S312" i="14" l="1"/>
  <c r="O314" i="14"/>
  <c r="Q313" i="14"/>
  <c r="R313" i="14" s="1"/>
  <c r="P313" i="14"/>
  <c r="O315" i="14" l="1"/>
  <c r="S313" i="14"/>
  <c r="Q314" i="14"/>
  <c r="R314" i="14" s="1"/>
  <c r="P314" i="14"/>
  <c r="S314" i="14" l="1"/>
  <c r="O316" i="14"/>
  <c r="P315" i="14"/>
  <c r="Q315" i="14"/>
  <c r="R315" i="14" s="1"/>
  <c r="S315" i="14" l="1"/>
  <c r="O317" i="14"/>
  <c r="P316" i="14"/>
  <c r="Q316" i="14"/>
  <c r="R316" i="14" s="1"/>
  <c r="S316" i="14" l="1"/>
  <c r="O318" i="14"/>
  <c r="Q317" i="14"/>
  <c r="R317" i="14" s="1"/>
  <c r="P317" i="14"/>
  <c r="S317" i="14" l="1"/>
  <c r="O319" i="14"/>
  <c r="P318" i="14"/>
  <c r="Q318" i="14"/>
  <c r="R318" i="14" s="1"/>
  <c r="S318" i="14" l="1"/>
  <c r="O320" i="14"/>
  <c r="Q319" i="14"/>
  <c r="R319" i="14" s="1"/>
  <c r="P319" i="14"/>
  <c r="O321" i="14" l="1"/>
  <c r="S319" i="14"/>
  <c r="Q320" i="14"/>
  <c r="R320" i="14" s="1"/>
  <c r="P320" i="14"/>
  <c r="S320" i="14" l="1"/>
  <c r="O322" i="14"/>
  <c r="Q321" i="14"/>
  <c r="R321" i="14" s="1"/>
  <c r="P321" i="14"/>
  <c r="O323" i="14" l="1"/>
  <c r="S321" i="14"/>
  <c r="Q322" i="14"/>
  <c r="R322" i="14" s="1"/>
  <c r="P322" i="14"/>
  <c r="S322" i="14" l="1"/>
  <c r="O324" i="14"/>
  <c r="Q323" i="14"/>
  <c r="R323" i="14" s="1"/>
  <c r="P323" i="14"/>
  <c r="S323" i="14" l="1"/>
  <c r="O325" i="14"/>
  <c r="Q324" i="14"/>
  <c r="R324" i="14" s="1"/>
  <c r="P324" i="14"/>
  <c r="S324" i="14" l="1"/>
  <c r="O326" i="14"/>
  <c r="P325" i="14"/>
  <c r="Q325" i="14"/>
  <c r="R325" i="14" s="1"/>
  <c r="O327" i="14" l="1"/>
  <c r="S325" i="14"/>
  <c r="Q326" i="14"/>
  <c r="R326" i="14" s="1"/>
  <c r="P326" i="14"/>
  <c r="S326" i="14" l="1"/>
  <c r="O328" i="14"/>
  <c r="Q327" i="14"/>
  <c r="R327" i="14" s="1"/>
  <c r="P327" i="14"/>
  <c r="O329" i="14" l="1"/>
  <c r="S327" i="14"/>
  <c r="Q328" i="14"/>
  <c r="R328" i="14" s="1"/>
  <c r="P328" i="14"/>
  <c r="S328" i="14" l="1"/>
  <c r="O330" i="14"/>
  <c r="Q329" i="14"/>
  <c r="R329" i="14" s="1"/>
  <c r="P329" i="14"/>
  <c r="O331" i="14" l="1"/>
  <c r="S329" i="14"/>
  <c r="Q330" i="14"/>
  <c r="R330" i="14" s="1"/>
  <c r="P330" i="14"/>
  <c r="O332" i="14" l="1"/>
  <c r="S330" i="14"/>
  <c r="Q331" i="14"/>
  <c r="R331" i="14" s="1"/>
  <c r="P331" i="14"/>
  <c r="S331" i="14" l="1"/>
  <c r="O333" i="14"/>
  <c r="Q332" i="14"/>
  <c r="R332" i="14" s="1"/>
  <c r="P332" i="14"/>
  <c r="O334" i="14" l="1"/>
  <c r="S332" i="14"/>
  <c r="Q333" i="14"/>
  <c r="R333" i="14" s="1"/>
  <c r="P333" i="14"/>
  <c r="O335" i="14" l="1"/>
  <c r="S333" i="14"/>
  <c r="P334" i="14"/>
  <c r="Q334" i="14"/>
  <c r="R334" i="14" s="1"/>
  <c r="O336" i="14" l="1"/>
  <c r="S334" i="14"/>
  <c r="Q335" i="14"/>
  <c r="R335" i="14" s="1"/>
  <c r="P335" i="14"/>
  <c r="O337" i="14" l="1"/>
  <c r="S335" i="14"/>
  <c r="Q336" i="14"/>
  <c r="R336" i="14" s="1"/>
  <c r="P336" i="14"/>
  <c r="O338" i="14" l="1"/>
  <c r="S336" i="14"/>
  <c r="P337" i="14"/>
  <c r="Q337" i="14"/>
  <c r="R337" i="14" s="1"/>
  <c r="S337" i="14" l="1"/>
  <c r="O339" i="14"/>
  <c r="Q338" i="14"/>
  <c r="R338" i="14" s="1"/>
  <c r="P338" i="14"/>
  <c r="O340" i="14" l="1"/>
  <c r="S338" i="14"/>
  <c r="Q339" i="14"/>
  <c r="R339" i="14" s="1"/>
  <c r="P339" i="14"/>
  <c r="O341" i="14" l="1"/>
  <c r="S339" i="14"/>
  <c r="Q340" i="14"/>
  <c r="R340" i="14" s="1"/>
  <c r="P340" i="14"/>
  <c r="O342" i="14" l="1"/>
  <c r="S340" i="14"/>
  <c r="P341" i="14"/>
  <c r="Q341" i="14"/>
  <c r="R341" i="14" s="1"/>
  <c r="S341" i="14" l="1"/>
  <c r="O343" i="14"/>
  <c r="Q342" i="14"/>
  <c r="R342" i="14" s="1"/>
  <c r="P342" i="14"/>
  <c r="S342" i="14" l="1"/>
  <c r="O344" i="14"/>
  <c r="Q343" i="14"/>
  <c r="R343" i="14" s="1"/>
  <c r="P343" i="14"/>
  <c r="O345" i="14" l="1"/>
  <c r="S343" i="14"/>
  <c r="Q344" i="14"/>
  <c r="R344" i="14" s="1"/>
  <c r="P344" i="14"/>
  <c r="O346" i="14" l="1"/>
  <c r="S344" i="14"/>
  <c r="Q345" i="14"/>
  <c r="R345" i="14" s="1"/>
  <c r="P345" i="14"/>
  <c r="S345" i="14" l="1"/>
  <c r="O347" i="14"/>
  <c r="Q346" i="14"/>
  <c r="R346" i="14" s="1"/>
  <c r="P346" i="14"/>
  <c r="S346" i="14" l="1"/>
  <c r="O348" i="14"/>
  <c r="Q347" i="14"/>
  <c r="R347" i="14" s="1"/>
  <c r="P347" i="14"/>
  <c r="O349" i="14" l="1"/>
  <c r="S347" i="14"/>
  <c r="P348" i="14"/>
  <c r="Q348" i="14"/>
  <c r="R348" i="14" s="1"/>
  <c r="O350" i="14" l="1"/>
  <c r="S348" i="14"/>
  <c r="Q349" i="14"/>
  <c r="R349" i="14" s="1"/>
  <c r="P349" i="14"/>
  <c r="S349" i="14" l="1"/>
  <c r="O351" i="14"/>
  <c r="P350" i="14"/>
  <c r="Q350" i="14"/>
  <c r="R350" i="14" s="1"/>
  <c r="S350" i="14" l="1"/>
  <c r="O352" i="14"/>
  <c r="Q351" i="14"/>
  <c r="R351" i="14" s="1"/>
  <c r="P351" i="14"/>
  <c r="O353" i="14" l="1"/>
  <c r="S351" i="14"/>
  <c r="Q352" i="14"/>
  <c r="R352" i="14" s="1"/>
  <c r="P352" i="14"/>
  <c r="O354" i="14" l="1"/>
  <c r="S352" i="14"/>
  <c r="Q353" i="14"/>
  <c r="R353" i="14" s="1"/>
  <c r="P353" i="14"/>
  <c r="S353" i="14" l="1"/>
  <c r="O355" i="14"/>
  <c r="Q354" i="14"/>
  <c r="R354" i="14" s="1"/>
  <c r="P354" i="14"/>
  <c r="S354" i="14" l="1"/>
  <c r="O356" i="14"/>
  <c r="P355" i="14"/>
  <c r="Q355" i="14"/>
  <c r="R355" i="14" s="1"/>
  <c r="S355" i="14" l="1"/>
  <c r="O357" i="14"/>
  <c r="P356" i="14"/>
  <c r="Q356" i="14"/>
  <c r="R356" i="14" s="1"/>
  <c r="O358" i="14" l="1"/>
  <c r="S356" i="14"/>
  <c r="Q357" i="14"/>
  <c r="R357" i="14" s="1"/>
  <c r="P357" i="14"/>
  <c r="S357" i="14" l="1"/>
  <c r="O359" i="14"/>
  <c r="Q358" i="14"/>
  <c r="R358" i="14" s="1"/>
  <c r="P358" i="14"/>
  <c r="S358" i="14" l="1"/>
  <c r="O360" i="14"/>
  <c r="Q359" i="14"/>
  <c r="R359" i="14" s="1"/>
  <c r="P359" i="14"/>
  <c r="S359" i="14" l="1"/>
  <c r="O361" i="14"/>
  <c r="Q360" i="14"/>
  <c r="R360" i="14" s="1"/>
  <c r="P360" i="14"/>
  <c r="O362" i="14" l="1"/>
  <c r="S360" i="14"/>
  <c r="Q361" i="14"/>
  <c r="R361" i="14" s="1"/>
  <c r="P361" i="14"/>
  <c r="S361" i="14" l="1"/>
  <c r="O363" i="14"/>
  <c r="Q362" i="14"/>
  <c r="R362" i="14" s="1"/>
  <c r="P362" i="14"/>
  <c r="O364" i="14" l="1"/>
  <c r="S362" i="14"/>
  <c r="P363" i="14"/>
  <c r="Q363" i="14"/>
  <c r="R363" i="14" s="1"/>
  <c r="S363" i="14" l="1"/>
  <c r="O365" i="14"/>
  <c r="Q364" i="14"/>
  <c r="R364" i="14" s="1"/>
  <c r="P364" i="14"/>
  <c r="S364" i="14" l="1"/>
  <c r="O366" i="14"/>
  <c r="P365" i="14"/>
  <c r="Q365" i="14"/>
  <c r="R365" i="14" s="1"/>
  <c r="S365" i="14" l="1"/>
  <c r="O367" i="14"/>
  <c r="P366" i="14"/>
  <c r="Q366" i="14"/>
  <c r="R366" i="14" s="1"/>
  <c r="O368" i="14" l="1"/>
  <c r="S366" i="14"/>
  <c r="Q367" i="14"/>
  <c r="R367" i="14" s="1"/>
  <c r="P367" i="14"/>
  <c r="S367" i="14" l="1"/>
  <c r="O369" i="14"/>
  <c r="Q368" i="14"/>
  <c r="R368" i="14" s="1"/>
  <c r="P368" i="14"/>
  <c r="S368" i="14" l="1"/>
  <c r="O370" i="14"/>
  <c r="Q369" i="14"/>
  <c r="R369" i="14" s="1"/>
  <c r="P369" i="14"/>
  <c r="S369" i="14" l="1"/>
  <c r="O371" i="14"/>
  <c r="Q370" i="14"/>
  <c r="R370" i="14" s="1"/>
  <c r="P370" i="14"/>
  <c r="O372" i="14" l="1"/>
  <c r="S370" i="14"/>
  <c r="Q371" i="14"/>
  <c r="R371" i="14" s="1"/>
  <c r="P371" i="14"/>
  <c r="S371" i="14" l="1"/>
  <c r="O373" i="14"/>
  <c r="P372" i="14"/>
  <c r="Q372" i="14"/>
  <c r="R372" i="14" s="1"/>
  <c r="S372" i="14" l="1"/>
  <c r="O374" i="14"/>
  <c r="P373" i="14"/>
  <c r="Q373" i="14"/>
  <c r="R373" i="14" s="1"/>
  <c r="S373" i="14" l="1"/>
  <c r="O375" i="14"/>
  <c r="Q374" i="14"/>
  <c r="R374" i="14" s="1"/>
  <c r="P374" i="14"/>
  <c r="O376" i="14" l="1"/>
  <c r="S374" i="14"/>
  <c r="P375" i="14"/>
  <c r="Q375" i="14"/>
  <c r="R375" i="14" s="1"/>
  <c r="S375" i="14" l="1"/>
  <c r="O377" i="14"/>
  <c r="Q376" i="14"/>
  <c r="R376" i="14" s="1"/>
  <c r="P376" i="14"/>
  <c r="S376" i="14" l="1"/>
  <c r="O378" i="14"/>
  <c r="P377" i="14"/>
  <c r="Q377" i="14"/>
  <c r="R377" i="14" s="1"/>
  <c r="S377" i="14" l="1"/>
  <c r="O379" i="14"/>
  <c r="Q378" i="14"/>
  <c r="R378" i="14" s="1"/>
  <c r="P378" i="14"/>
  <c r="O380" i="14" l="1"/>
  <c r="S378" i="14"/>
  <c r="Q379" i="14"/>
  <c r="R379" i="14" s="1"/>
  <c r="P379" i="14"/>
  <c r="S379" i="14" l="1"/>
  <c r="O381" i="14"/>
  <c r="Q380" i="14"/>
  <c r="R380" i="14" s="1"/>
  <c r="P380" i="14"/>
  <c r="S380" i="14" l="1"/>
  <c r="O382" i="14"/>
  <c r="Q381" i="14"/>
  <c r="R381" i="14" s="1"/>
  <c r="P381" i="14"/>
  <c r="S381" i="14" l="1"/>
  <c r="O383" i="14"/>
  <c r="P382" i="14"/>
  <c r="Q382" i="14"/>
  <c r="R382" i="14" s="1"/>
  <c r="O384" i="14" l="1"/>
  <c r="S382" i="14"/>
  <c r="Q383" i="14"/>
  <c r="R383" i="14" s="1"/>
  <c r="P383" i="14"/>
  <c r="S383" i="14" l="1"/>
  <c r="O385" i="14"/>
  <c r="Q384" i="14"/>
  <c r="R384" i="14" s="1"/>
  <c r="P384" i="14"/>
  <c r="O386" i="14" l="1"/>
  <c r="S384" i="14"/>
  <c r="Q385" i="14"/>
  <c r="R385" i="14" s="1"/>
  <c r="P385" i="14"/>
  <c r="S385" i="14" l="1"/>
  <c r="O387" i="14"/>
  <c r="Q386" i="14"/>
  <c r="R386" i="14" s="1"/>
  <c r="P386" i="14"/>
  <c r="S386" i="14" l="1"/>
  <c r="O388" i="14"/>
  <c r="P387" i="14"/>
  <c r="Q387" i="14"/>
  <c r="R387" i="14" s="1"/>
  <c r="S387" i="14" l="1"/>
  <c r="O389" i="14"/>
  <c r="Q388" i="14"/>
  <c r="R388" i="14" s="1"/>
  <c r="P388" i="14"/>
  <c r="O390" i="14" l="1"/>
  <c r="S388" i="14"/>
  <c r="Q389" i="14"/>
  <c r="R389" i="14" s="1"/>
  <c r="P389" i="14"/>
  <c r="O391" i="14" l="1"/>
  <c r="S389" i="14"/>
  <c r="Q390" i="14"/>
  <c r="R390" i="14" s="1"/>
  <c r="P390" i="14"/>
  <c r="S390" i="14" l="1"/>
  <c r="O392" i="14"/>
  <c r="Q391" i="14"/>
  <c r="R391" i="14" s="1"/>
  <c r="P391" i="14"/>
  <c r="S391" i="14" l="1"/>
  <c r="O393" i="14"/>
  <c r="Q392" i="14"/>
  <c r="R392" i="14" s="1"/>
  <c r="P392" i="14"/>
  <c r="S392" i="14" l="1"/>
  <c r="O394" i="14"/>
  <c r="P393" i="14"/>
  <c r="Q393" i="14"/>
  <c r="R393" i="14" s="1"/>
  <c r="S393" i="14" l="1"/>
  <c r="O395" i="14"/>
  <c r="Q394" i="14"/>
  <c r="R394" i="14" s="1"/>
  <c r="P394" i="14"/>
  <c r="S394" i="14" l="1"/>
  <c r="O396" i="14"/>
  <c r="Q395" i="14"/>
  <c r="R395" i="14" s="1"/>
  <c r="P395" i="14"/>
  <c r="S395" i="14" l="1"/>
  <c r="O397" i="14"/>
  <c r="Q396" i="14"/>
  <c r="R396" i="14" s="1"/>
  <c r="P396" i="14"/>
  <c r="S396" i="14" l="1"/>
  <c r="O398" i="14"/>
  <c r="Q397" i="14"/>
  <c r="R397" i="14" s="1"/>
  <c r="P397" i="14"/>
  <c r="S397" i="14" l="1"/>
  <c r="O399" i="14"/>
  <c r="P398" i="14"/>
  <c r="Q398" i="14"/>
  <c r="R398" i="14" s="1"/>
  <c r="S398" i="14" l="1"/>
  <c r="O400" i="14"/>
  <c r="Q399" i="14"/>
  <c r="R399" i="14" s="1"/>
  <c r="P399" i="14"/>
  <c r="S399" i="14" l="1"/>
  <c r="O401" i="14"/>
  <c r="Q400" i="14"/>
  <c r="R400" i="14" s="1"/>
  <c r="P400" i="14"/>
  <c r="O402" i="14" l="1"/>
  <c r="S400" i="14"/>
  <c r="Q401" i="14"/>
  <c r="R401" i="14" s="1"/>
  <c r="P401" i="14"/>
  <c r="S401" i="14" l="1"/>
  <c r="O403" i="14"/>
  <c r="Q402" i="14"/>
  <c r="R402" i="14" s="1"/>
  <c r="P402" i="14"/>
  <c r="S402" i="14" l="1"/>
  <c r="O404" i="14"/>
  <c r="Q403" i="14"/>
  <c r="R403" i="14" s="1"/>
  <c r="P403" i="14"/>
  <c r="S403" i="14" l="1"/>
  <c r="O405" i="14"/>
  <c r="Q404" i="14"/>
  <c r="R404" i="14" s="1"/>
  <c r="P404" i="14"/>
  <c r="O406" i="14" l="1"/>
  <c r="S404" i="14"/>
  <c r="P405" i="14"/>
  <c r="Q405" i="14"/>
  <c r="R405" i="14" s="1"/>
  <c r="S405" i="14" l="1"/>
  <c r="O407" i="14"/>
  <c r="Q406" i="14"/>
  <c r="R406" i="14" s="1"/>
  <c r="P406" i="14"/>
  <c r="S406" i="14" l="1"/>
  <c r="O408" i="14"/>
  <c r="P407" i="14"/>
  <c r="Q407" i="14"/>
  <c r="R407" i="14" s="1"/>
  <c r="S407" i="14" l="1"/>
  <c r="O409" i="14"/>
  <c r="Q408" i="14"/>
  <c r="R408" i="14" s="1"/>
  <c r="P408" i="14"/>
  <c r="O410" i="14" l="1"/>
  <c r="S408" i="14"/>
  <c r="Q409" i="14"/>
  <c r="R409" i="14" s="1"/>
  <c r="P409" i="14"/>
  <c r="S409" i="14" l="1"/>
  <c r="O411" i="14"/>
  <c r="Q410" i="14"/>
  <c r="R410" i="14" s="1"/>
  <c r="P410" i="14"/>
  <c r="O412" i="14" l="1"/>
  <c r="S410" i="14"/>
  <c r="Q411" i="14"/>
  <c r="R411" i="14" s="1"/>
  <c r="P411" i="14"/>
  <c r="S411" i="14" l="1"/>
  <c r="O413" i="14"/>
  <c r="Q412" i="14"/>
  <c r="R412" i="14" s="1"/>
  <c r="P412" i="14"/>
  <c r="O414" i="14" l="1"/>
  <c r="S412" i="14"/>
  <c r="Q413" i="14"/>
  <c r="R413" i="14" s="1"/>
  <c r="P413" i="14"/>
  <c r="S413" i="14" l="1"/>
  <c r="O415" i="14"/>
  <c r="Q414" i="14"/>
  <c r="R414" i="14" s="1"/>
  <c r="P414" i="14"/>
  <c r="S414" i="14" l="1"/>
  <c r="O416" i="14"/>
  <c r="P415" i="14"/>
  <c r="Q415" i="14"/>
  <c r="R415" i="14" s="1"/>
  <c r="S415" i="14" l="1"/>
  <c r="O417" i="14"/>
  <c r="Q416" i="14"/>
  <c r="R416" i="14" s="1"/>
  <c r="P416" i="14"/>
  <c r="S416" i="14" l="1"/>
  <c r="O418" i="14"/>
  <c r="Q417" i="14"/>
  <c r="R417" i="14" s="1"/>
  <c r="P417" i="14"/>
  <c r="S417" i="14" l="1"/>
  <c r="S418" i="14"/>
  <c r="Q418" i="14"/>
  <c r="R418" i="14" s="1"/>
  <c r="T418" i="14" s="1"/>
  <c r="T417" i="14" s="1"/>
  <c r="T416" i="14" s="1"/>
  <c r="T415" i="14" s="1"/>
  <c r="T414" i="14" s="1"/>
  <c r="T413" i="14" s="1"/>
  <c r="T412" i="14" s="1"/>
  <c r="T411" i="14" s="1"/>
  <c r="T410" i="14" s="1"/>
  <c r="T409" i="14" s="1"/>
  <c r="T408" i="14" s="1"/>
  <c r="T407" i="14" s="1"/>
  <c r="T406" i="14" s="1"/>
  <c r="T405" i="14" s="1"/>
  <c r="T404" i="14" s="1"/>
  <c r="T403" i="14" s="1"/>
  <c r="T402" i="14" s="1"/>
  <c r="T401" i="14" s="1"/>
  <c r="T400" i="14" s="1"/>
  <c r="T399" i="14" s="1"/>
  <c r="T398" i="14" s="1"/>
  <c r="T397" i="14" s="1"/>
  <c r="T396" i="14" s="1"/>
  <c r="T395" i="14" s="1"/>
  <c r="T394" i="14" s="1"/>
  <c r="T393" i="14" s="1"/>
  <c r="T392" i="14" s="1"/>
  <c r="T391" i="14" s="1"/>
  <c r="T390" i="14" s="1"/>
  <c r="T389" i="14" s="1"/>
  <c r="T388" i="14" s="1"/>
  <c r="T387" i="14" s="1"/>
  <c r="T386" i="14" s="1"/>
  <c r="T385" i="14" s="1"/>
  <c r="T384" i="14" s="1"/>
  <c r="T383" i="14" s="1"/>
  <c r="T382" i="14" s="1"/>
  <c r="T381" i="14" s="1"/>
  <c r="T380" i="14" s="1"/>
  <c r="T379" i="14" s="1"/>
  <c r="T378" i="14" s="1"/>
  <c r="T377" i="14" s="1"/>
  <c r="T376" i="14" s="1"/>
  <c r="T375" i="14" s="1"/>
  <c r="T374" i="14" s="1"/>
  <c r="T373" i="14" s="1"/>
  <c r="T372" i="14" s="1"/>
  <c r="T371" i="14" s="1"/>
  <c r="T370" i="14" s="1"/>
  <c r="T369" i="14" s="1"/>
  <c r="T368" i="14" s="1"/>
  <c r="T367" i="14" s="1"/>
  <c r="T366" i="14" s="1"/>
  <c r="T365" i="14" s="1"/>
  <c r="T364" i="14" s="1"/>
  <c r="T363" i="14" s="1"/>
  <c r="T362" i="14" s="1"/>
  <c r="T361" i="14" s="1"/>
  <c r="T360" i="14" s="1"/>
  <c r="T359" i="14" s="1"/>
  <c r="T358" i="14" s="1"/>
  <c r="T357" i="14" s="1"/>
  <c r="T356" i="14" s="1"/>
  <c r="T355" i="14" s="1"/>
  <c r="T354" i="14" s="1"/>
  <c r="T353" i="14" s="1"/>
  <c r="T352" i="14" s="1"/>
  <c r="T351" i="14" s="1"/>
  <c r="T350" i="14" s="1"/>
  <c r="T349" i="14" s="1"/>
  <c r="T348" i="14" s="1"/>
  <c r="T347" i="14" s="1"/>
  <c r="T346" i="14" s="1"/>
  <c r="T345" i="14" s="1"/>
  <c r="T344" i="14" s="1"/>
  <c r="T343" i="14" s="1"/>
  <c r="T342" i="14" s="1"/>
  <c r="T341" i="14" s="1"/>
  <c r="T340" i="14" s="1"/>
  <c r="T339" i="14" s="1"/>
  <c r="T338" i="14" s="1"/>
  <c r="T337" i="14" s="1"/>
  <c r="T336" i="14" s="1"/>
  <c r="T335" i="14" s="1"/>
  <c r="T334" i="14" s="1"/>
  <c r="T333" i="14" s="1"/>
  <c r="T332" i="14" s="1"/>
  <c r="T331" i="14" s="1"/>
  <c r="T330" i="14" s="1"/>
  <c r="T329" i="14" s="1"/>
  <c r="T328" i="14" s="1"/>
  <c r="T327" i="14" s="1"/>
  <c r="T326" i="14" s="1"/>
  <c r="T325" i="14" s="1"/>
  <c r="T324" i="14" s="1"/>
  <c r="T323" i="14" s="1"/>
  <c r="T322" i="14" s="1"/>
  <c r="T321" i="14" s="1"/>
  <c r="T320" i="14" s="1"/>
  <c r="T319" i="14" s="1"/>
  <c r="T318" i="14" s="1"/>
  <c r="T317" i="14" s="1"/>
  <c r="T316" i="14" s="1"/>
  <c r="T315" i="14" s="1"/>
  <c r="T314" i="14" s="1"/>
  <c r="T313" i="14" s="1"/>
  <c r="T312" i="14" s="1"/>
  <c r="T311" i="14" s="1"/>
  <c r="T310" i="14" s="1"/>
  <c r="T309" i="14" s="1"/>
  <c r="T308" i="14" s="1"/>
  <c r="T307" i="14" s="1"/>
  <c r="T306" i="14" s="1"/>
  <c r="T305" i="14" s="1"/>
  <c r="T304" i="14" s="1"/>
  <c r="T303" i="14" s="1"/>
  <c r="T302" i="14" s="1"/>
  <c r="T301" i="14" s="1"/>
  <c r="T300" i="14" s="1"/>
  <c r="T299" i="14" s="1"/>
  <c r="T298" i="14" s="1"/>
  <c r="T297" i="14" s="1"/>
  <c r="T296" i="14" s="1"/>
  <c r="T295" i="14" s="1"/>
  <c r="T294" i="14" s="1"/>
  <c r="T293" i="14" s="1"/>
  <c r="T292" i="14" s="1"/>
  <c r="T291" i="14" s="1"/>
  <c r="T290" i="14" s="1"/>
  <c r="T289" i="14" s="1"/>
  <c r="T288" i="14" s="1"/>
  <c r="T287" i="14" s="1"/>
  <c r="T286" i="14" s="1"/>
  <c r="T285" i="14" s="1"/>
  <c r="T284" i="14" s="1"/>
  <c r="T283" i="14" s="1"/>
  <c r="T282" i="14" s="1"/>
  <c r="T281" i="14" s="1"/>
  <c r="T280" i="14" s="1"/>
  <c r="T279" i="14" s="1"/>
  <c r="T278" i="14" s="1"/>
  <c r="T277" i="14" s="1"/>
  <c r="T276" i="14" s="1"/>
  <c r="T275" i="14" s="1"/>
  <c r="T274" i="14" s="1"/>
  <c r="T273" i="14" s="1"/>
  <c r="T272" i="14" s="1"/>
  <c r="T271" i="14" s="1"/>
  <c r="T270" i="14" s="1"/>
  <c r="T269" i="14" s="1"/>
  <c r="T268" i="14" s="1"/>
  <c r="T267" i="14" s="1"/>
  <c r="T266" i="14" s="1"/>
  <c r="T265" i="14" s="1"/>
  <c r="T264" i="14" s="1"/>
  <c r="T263" i="14" s="1"/>
  <c r="T262" i="14" s="1"/>
  <c r="T261" i="14" s="1"/>
  <c r="T260" i="14" s="1"/>
  <c r="T259" i="14" s="1"/>
  <c r="T258" i="14" s="1"/>
  <c r="T257" i="14" s="1"/>
  <c r="T256" i="14" s="1"/>
  <c r="T255" i="14" s="1"/>
  <c r="T254" i="14" s="1"/>
  <c r="T253" i="14" s="1"/>
  <c r="T252" i="14" s="1"/>
  <c r="T251" i="14" s="1"/>
  <c r="T250" i="14" s="1"/>
  <c r="T249" i="14" s="1"/>
  <c r="T248" i="14" s="1"/>
  <c r="T247" i="14" s="1"/>
  <c r="T246" i="14" s="1"/>
  <c r="T245" i="14" s="1"/>
  <c r="T244" i="14" s="1"/>
  <c r="T243" i="14" s="1"/>
  <c r="T242" i="14" s="1"/>
  <c r="T241" i="14" s="1"/>
  <c r="T240" i="14" s="1"/>
  <c r="T239" i="14" s="1"/>
  <c r="T238" i="14" s="1"/>
  <c r="T237" i="14" s="1"/>
  <c r="T236" i="14" s="1"/>
  <c r="T235" i="14" s="1"/>
  <c r="T234" i="14" s="1"/>
  <c r="T233" i="14" s="1"/>
  <c r="T232" i="14" s="1"/>
  <c r="T231" i="14" s="1"/>
  <c r="T230" i="14" s="1"/>
  <c r="T229" i="14" s="1"/>
  <c r="T228" i="14" s="1"/>
  <c r="T227" i="14" s="1"/>
  <c r="T226" i="14" s="1"/>
  <c r="T225" i="14" s="1"/>
  <c r="T224" i="14" s="1"/>
  <c r="T223" i="14" s="1"/>
  <c r="T222" i="14" s="1"/>
  <c r="T221" i="14" s="1"/>
  <c r="T220" i="14" s="1"/>
  <c r="T219" i="14" s="1"/>
  <c r="T218" i="14" s="1"/>
  <c r="P418" i="14"/>
  <c r="M38" i="14" l="1"/>
  <c r="T217" i="14"/>
  <c r="T216" i="14" s="1"/>
  <c r="T215" i="14" s="1"/>
  <c r="T214" i="14" s="1"/>
  <c r="T213" i="14" s="1"/>
  <c r="T212" i="14" s="1"/>
  <c r="T211" i="14" s="1"/>
  <c r="T210" i="14" s="1"/>
  <c r="T209" i="14" s="1"/>
  <c r="T208" i="14" s="1"/>
  <c r="T207" i="14" s="1"/>
  <c r="T206" i="14" s="1"/>
  <c r="T205" i="14" s="1"/>
  <c r="T204" i="14" s="1"/>
  <c r="T203" i="14" s="1"/>
  <c r="T202" i="14" s="1"/>
  <c r="T201" i="14" s="1"/>
  <c r="T200" i="14" s="1"/>
  <c r="T199" i="14" s="1"/>
  <c r="T198" i="14" s="1"/>
  <c r="T197" i="14" s="1"/>
  <c r="T196" i="14" s="1"/>
  <c r="T195" i="14" s="1"/>
  <c r="T194" i="14" s="1"/>
  <c r="T193" i="14" s="1"/>
  <c r="T192" i="14" s="1"/>
  <c r="T191" i="14" s="1"/>
  <c r="T190" i="14" s="1"/>
  <c r="T189" i="14" s="1"/>
  <c r="T188" i="14" s="1"/>
  <c r="T187" i="14" s="1"/>
  <c r="T186" i="14" s="1"/>
  <c r="T185" i="14" s="1"/>
  <c r="T184" i="14" s="1"/>
  <c r="T183" i="14" s="1"/>
  <c r="T182" i="14" s="1"/>
  <c r="T181" i="14" s="1"/>
  <c r="T180" i="14" s="1"/>
  <c r="T179" i="14" s="1"/>
  <c r="T178" i="14" s="1"/>
  <c r="T177" i="14" s="1"/>
  <c r="T176" i="14" s="1"/>
  <c r="T175" i="14" s="1"/>
  <c r="T174" i="14" s="1"/>
  <c r="T173" i="14" s="1"/>
  <c r="T172" i="14" s="1"/>
  <c r="T171" i="14" s="1"/>
  <c r="T170" i="14" s="1"/>
  <c r="T169" i="14" s="1"/>
  <c r="T168" i="14" s="1"/>
  <c r="C16" i="16" l="1"/>
  <c r="C23" i="16"/>
  <c r="C15" i="16"/>
  <c r="C22" i="16"/>
  <c r="T167" i="14"/>
  <c r="T166" i="14" s="1"/>
  <c r="T165" i="14" s="1"/>
  <c r="T164" i="14" s="1"/>
  <c r="T163" i="14" s="1"/>
  <c r="T162" i="14" s="1"/>
  <c r="T161" i="14" s="1"/>
  <c r="T160" i="14" s="1"/>
  <c r="T159" i="14" s="1"/>
  <c r="T158" i="14" s="1"/>
  <c r="T157" i="14" s="1"/>
  <c r="T156" i="14" s="1"/>
  <c r="T155" i="14" s="1"/>
  <c r="T154" i="14" s="1"/>
  <c r="T153" i="14" s="1"/>
  <c r="T152" i="14" s="1"/>
  <c r="T151" i="14" s="1"/>
  <c r="T150" i="14" s="1"/>
  <c r="T149" i="14" s="1"/>
  <c r="T148" i="14" s="1"/>
  <c r="T147" i="14" s="1"/>
  <c r="T146" i="14" s="1"/>
  <c r="T145" i="14" s="1"/>
  <c r="T144" i="14" s="1"/>
  <c r="T143" i="14" s="1"/>
  <c r="T142" i="14" s="1"/>
  <c r="T141" i="14" s="1"/>
  <c r="T140" i="14" s="1"/>
  <c r="T139" i="14" s="1"/>
  <c r="T138" i="14" s="1"/>
  <c r="T137" i="14" s="1"/>
  <c r="T136" i="14" s="1"/>
  <c r="T135" i="14" s="1"/>
  <c r="T134" i="14" s="1"/>
  <c r="T133" i="14" s="1"/>
  <c r="T132" i="14" s="1"/>
  <c r="T131" i="14" s="1"/>
  <c r="T130" i="14" s="1"/>
  <c r="T129" i="14" s="1"/>
  <c r="T128" i="14" s="1"/>
  <c r="T127" i="14" s="1"/>
  <c r="T126" i="14" s="1"/>
  <c r="T125" i="14" s="1"/>
  <c r="T124" i="14" s="1"/>
  <c r="T123" i="14" s="1"/>
  <c r="T122" i="14" s="1"/>
  <c r="T121" i="14" s="1"/>
  <c r="T120" i="14" s="1"/>
  <c r="T119" i="14" s="1"/>
  <c r="T118" i="14" s="1"/>
  <c r="T117" i="14" s="1"/>
  <c r="T116" i="14" s="1"/>
  <c r="T115" i="14" s="1"/>
  <c r="T114" i="14" s="1"/>
  <c r="T113" i="14" s="1"/>
  <c r="T112" i="14" s="1"/>
  <c r="T111" i="14" s="1"/>
  <c r="T110" i="14" s="1"/>
  <c r="T109" i="14" s="1"/>
  <c r="T108" i="14" s="1"/>
  <c r="T107" i="14" s="1"/>
  <c r="T106" i="14" s="1"/>
  <c r="T105" i="14" s="1"/>
  <c r="T104" i="14" s="1"/>
  <c r="T103" i="14" s="1"/>
  <c r="T102" i="14" s="1"/>
  <c r="T101" i="14" s="1"/>
  <c r="T100" i="14" s="1"/>
  <c r="T99" i="14" s="1"/>
  <c r="T98" i="14" s="1"/>
  <c r="T97" i="14" s="1"/>
  <c r="T96" i="14" s="1"/>
  <c r="T95" i="14" s="1"/>
  <c r="T94" i="14" s="1"/>
  <c r="T93" i="14" s="1"/>
  <c r="T92" i="14" s="1"/>
  <c r="T91" i="14" s="1"/>
  <c r="T90" i="14" s="1"/>
  <c r="T89" i="14" s="1"/>
  <c r="T88" i="14" s="1"/>
  <c r="T87" i="14" s="1"/>
  <c r="T86" i="14" s="1"/>
  <c r="T85" i="14" s="1"/>
  <c r="T84" i="14" s="1"/>
  <c r="T83" i="14" s="1"/>
  <c r="T82" i="14" s="1"/>
  <c r="T81" i="14" s="1"/>
  <c r="T80" i="14" s="1"/>
  <c r="T79" i="14" s="1"/>
  <c r="T78" i="14" s="1"/>
  <c r="T77" i="14" s="1"/>
  <c r="T76" i="14" s="1"/>
  <c r="T75" i="14" s="1"/>
  <c r="T74" i="14" s="1"/>
  <c r="T73" i="14" s="1"/>
  <c r="T72" i="14" s="1"/>
  <c r="T71" i="14" s="1"/>
  <c r="T70" i="14" s="1"/>
  <c r="T69" i="14" s="1"/>
  <c r="T68" i="14" s="1"/>
  <c r="C25" i="16" l="1"/>
  <c r="C26" i="16" s="1"/>
  <c r="T67" i="14"/>
  <c r="T66" i="14" s="1"/>
  <c r="T65" i="14" s="1"/>
  <c r="T64" i="14" s="1"/>
  <c r="T63" i="14" s="1"/>
  <c r="T62" i="14" s="1"/>
  <c r="T61" i="14" s="1"/>
  <c r="T60" i="14" s="1"/>
  <c r="T59" i="14" s="1"/>
  <c r="T58" i="14" s="1"/>
  <c r="T57" i="14" s="1"/>
  <c r="T56" i="14" s="1"/>
  <c r="T55" i="14" s="1"/>
  <c r="T54" i="14" s="1"/>
  <c r="T53" i="14" s="1"/>
  <c r="T52" i="14" s="1"/>
  <c r="T51" i="14" s="1"/>
  <c r="T50" i="14" s="1"/>
  <c r="T49" i="14" s="1"/>
  <c r="T48" i="14" s="1"/>
  <c r="T47" i="14" s="1"/>
  <c r="T46" i="14" s="1"/>
  <c r="T45" i="14" s="1"/>
  <c r="T44" i="14" s="1"/>
  <c r="T43" i="14" s="1"/>
  <c r="T42" i="14" s="1"/>
  <c r="T41" i="14" s="1"/>
  <c r="T40" i="14" s="1"/>
  <c r="T39" i="14" s="1"/>
  <c r="T38" i="14" s="1"/>
  <c r="T37" i="14" s="1"/>
  <c r="T36" i="14" s="1"/>
  <c r="T35" i="14" s="1"/>
  <c r="T34" i="14" s="1"/>
  <c r="T33" i="14" s="1"/>
  <c r="T32" i="14" s="1"/>
  <c r="T31" i="14" s="1"/>
  <c r="T30" i="14" s="1"/>
  <c r="T29" i="14" s="1"/>
  <c r="T28" i="14" s="1"/>
  <c r="T27" i="14" s="1"/>
  <c r="T26" i="14" s="1"/>
  <c r="T25" i="14" s="1"/>
  <c r="T24" i="14" s="1"/>
  <c r="T23" i="14" s="1"/>
  <c r="T22" i="14" s="1"/>
  <c r="T21" i="14" s="1"/>
  <c r="T20" i="14" s="1"/>
  <c r="T19" i="14" s="1"/>
  <c r="T18" i="14" s="1"/>
  <c r="F17" i="18"/>
  <c r="F18" i="18"/>
  <c r="F20" i="18" s="1"/>
  <c r="C27" i="16"/>
  <c r="F21" i="18"/>
  <c r="H26" i="20" l="1"/>
  <c r="E23" i="20"/>
  <c r="E17" i="20"/>
  <c r="E19" i="20" s="1"/>
  <c r="E28" i="20" l="1"/>
  <c r="G28" i="20" s="1"/>
  <c r="E27" i="20"/>
  <c r="G27" i="20" s="1"/>
  <c r="E26" i="20"/>
  <c r="G26" i="20" s="1"/>
</calcChain>
</file>

<file path=xl/sharedStrings.xml><?xml version="1.0" encoding="utf-8"?>
<sst xmlns="http://schemas.openxmlformats.org/spreadsheetml/2006/main" count="373" uniqueCount="203">
  <si>
    <t>Welcome to the case study that accompanies the study note for the Part 8 exam.</t>
  </si>
  <si>
    <t>You will be applying what you learned in the following steps.</t>
  </si>
  <si>
    <t>Then you will use that fitted severity distribution to calculate increased limits factors and excess ratios (step 2).</t>
  </si>
  <si>
    <t>Next, you will be given a specific account to price.</t>
  </si>
  <si>
    <t>Then you will calculate premium under a large deductible plan with no aggregate deductible limit (step 4).</t>
  </si>
  <si>
    <t>You will also calculate retrospective rating parameters and premium with no maximum or minimum (step 5).</t>
  </si>
  <si>
    <t>Then you will get to practice building a limited Table M.</t>
  </si>
  <si>
    <t>You will be given a set of annual losses for accounts with the same expected limited loss as your account.</t>
  </si>
  <si>
    <t>You will first calculate the insurance charge for a single entry ratio using the vertical slicing method (step 6).</t>
  </si>
  <si>
    <t>Then you will calculate the full table using the horizontal slizing method (step 7).</t>
  </si>
  <si>
    <t>You will then go back to pricing your account.</t>
  </si>
  <si>
    <t>You will calculate insurance charges for that account under two different scenarios (step 8).</t>
  </si>
  <si>
    <t>You will then go back and recalculate the premium under a large deductible plan with an aggregate deductible limit (step 9).</t>
  </si>
  <si>
    <t>And finally, you will go back and recalcuate the retrospective rating parameters and premium with a maximum and a minimum (step 10).</t>
  </si>
  <si>
    <t>Calculate the mean and standard deviation of the fitted distribution, and compare to the empirical mean and standard deviation</t>
  </si>
  <si>
    <t>Claim</t>
  </si>
  <si>
    <t>Loss</t>
  </si>
  <si>
    <t>The loss amounts are at ultimate and trended to a common prospective date (in other words, don't worry about development or trend).</t>
  </si>
  <si>
    <t>m</t>
  </si>
  <si>
    <t>s</t>
  </si>
  <si>
    <t>Fitted</t>
  </si>
  <si>
    <t>Empirical</t>
  </si>
  <si>
    <t>Mean</t>
  </si>
  <si>
    <t>Std Dev</t>
  </si>
  <si>
    <t>ln(loss)</t>
  </si>
  <si>
    <t>The fitted and empirical distributions can be quite different, especially in the tail.</t>
  </si>
  <si>
    <t>Even with 1000 claims, the tail of the distribution is likely to be not well represented by the empirical data.</t>
  </si>
  <si>
    <t>Step 2:  Use the fitted lognormal distribution from Step 1 to fill in the following table of increased limit factors and excess ratios</t>
  </si>
  <si>
    <t>Limit</t>
  </si>
  <si>
    <t>Increased Limit Factor</t>
  </si>
  <si>
    <t>Excess Ratio</t>
  </si>
  <si>
    <t>Unlimited</t>
  </si>
  <si>
    <t>Step 2:  Use the fitted lognormal distribution to fill in the following table of increased limit factors and excess ratios</t>
  </si>
  <si>
    <t>Limited Expected Value</t>
  </si>
  <si>
    <t xml:space="preserve">Maya Incorporated's expected loss amount before modification is </t>
  </si>
  <si>
    <t>Policies have a term of one year.</t>
  </si>
  <si>
    <t>The experience modification is based on three years of reported losses, with individual claims capped at</t>
  </si>
  <si>
    <t>The years of experience are 2, 3, and 4 years prior to the policy period being priced (ie, we are not using the expiring policy period), at maturities of 18, 30, and 42 months.</t>
  </si>
  <si>
    <t>The annual loss trend rate is</t>
  </si>
  <si>
    <t>The limited LDFs to ultimate are:</t>
  </si>
  <si>
    <t>18 months</t>
  </si>
  <si>
    <t>30 months</t>
  </si>
  <si>
    <t>42 months</t>
  </si>
  <si>
    <t>Policy Period</t>
  </si>
  <si>
    <t>2nd Prior</t>
  </si>
  <si>
    <t>3rd Prior</t>
  </si>
  <si>
    <t>4th Prior</t>
  </si>
  <si>
    <t>Total</t>
  </si>
  <si>
    <t>Actual</t>
  </si>
  <si>
    <t>Expected</t>
  </si>
  <si>
    <t>Ratio</t>
  </si>
  <si>
    <t>Complement of Credibility</t>
  </si>
  <si>
    <t>Credibility-Weighted Ratio</t>
  </si>
  <si>
    <t>What is the resulting experience modification?</t>
  </si>
  <si>
    <t>What are the resulting experience-modified expected losses for Maya Incorporated?</t>
  </si>
  <si>
    <t>Loss Trend</t>
  </si>
  <si>
    <t>LDF</t>
  </si>
  <si>
    <t>Trend Period</t>
  </si>
  <si>
    <t>The resulting experience modification is</t>
  </si>
  <si>
    <t>The resulting experience-modified expected losses are</t>
  </si>
  <si>
    <t>Note:</t>
  </si>
  <si>
    <t>Here we took the approach of comparing actual reported losses to expected reported losses.</t>
  </si>
  <si>
    <t>We could have instead compared projected ultimate losses at the cost level of the prospective policy period (i.e. developed and trended actual reported losses) to three-years worth of expected ultimate losses for the prospective policy period.</t>
  </si>
  <si>
    <t>These two approaches are not equivalent.</t>
  </si>
  <si>
    <t>Loss adjustment expenses as a percentage of loss</t>
  </si>
  <si>
    <t>Fixed overhead expenses</t>
  </si>
  <si>
    <t>Deductible per occurrence</t>
  </si>
  <si>
    <t>Aggregate deductible limit</t>
  </si>
  <si>
    <t>none</t>
  </si>
  <si>
    <t>Premium</t>
  </si>
  <si>
    <t>Experience-modified expected losses</t>
  </si>
  <si>
    <t>Excess of the deductible</t>
  </si>
  <si>
    <t>Loss Adjustment Expense</t>
  </si>
  <si>
    <t>Include in:</t>
  </si>
  <si>
    <t>LCF</t>
  </si>
  <si>
    <t>TM</t>
  </si>
  <si>
    <t>Basic</t>
  </si>
  <si>
    <t>Underwriting profit as a percentage of expected excess loss</t>
  </si>
  <si>
    <t>Loss limit per occurrence</t>
  </si>
  <si>
    <t>Maximum ratable loss</t>
  </si>
  <si>
    <t>Minimum ratable loss</t>
  </si>
  <si>
    <t>Loss Conversion Factor</t>
  </si>
  <si>
    <t>Tax Multiplier</t>
  </si>
  <si>
    <t>Basic Premium</t>
  </si>
  <si>
    <t>Retrospectively Rated Premium (limited actual = expected)</t>
  </si>
  <si>
    <t>Retrospectively Rated Premium (limited actual = .5 x expected)</t>
  </si>
  <si>
    <t>Retrospectively Rated Premium (limited actual = 2 x expected)</t>
  </si>
  <si>
    <t>Premium at expected</t>
  </si>
  <si>
    <t>Premium at half expected</t>
  </si>
  <si>
    <t>Premium at twice expected</t>
  </si>
  <si>
    <t>Step 6:  Given the following information, use the vertical slicing method to calculate the insurance charge for an entry ratio of 2.0 and a deductible or loss limit of $100k.</t>
  </si>
  <si>
    <t>Expected Losses, limited to 100,000:</t>
  </si>
  <si>
    <t>Annual loss results for 500 risks of the same size, limited to $100k, sorted from smallest to largest:</t>
  </si>
  <si>
    <t>Insurance Charge %</t>
  </si>
  <si>
    <t>Insurance Charge $</t>
  </si>
  <si>
    <t>Entry Ratio</t>
  </si>
  <si>
    <t>Excess of 2.0</t>
  </si>
  <si>
    <t>Step 7:  Using the same information as in step 6, use the horizontal slicing method to calculate a full table of insurance charges, in increments of 0.1, from 0 to 4</t>
  </si>
  <si>
    <t>Compare your insurance charge at an entry ratio of 2.0 to your answer from step 6.</t>
  </si>
  <si>
    <t>What do you conclude from that comparison?</t>
  </si>
  <si>
    <t>Conclusion:</t>
  </si>
  <si>
    <t># Risks</t>
  </si>
  <si>
    <t># Risks Over</t>
  </si>
  <si>
    <t>% Risks Over</t>
  </si>
  <si>
    <t>Difference in r</t>
  </si>
  <si>
    <t>Ins Chg</t>
  </si>
  <si>
    <t>Step 6</t>
  </si>
  <si>
    <t>Refined</t>
  </si>
  <si>
    <t>Step 8:  Calculate the insurance charge dollars for Maya Incorporated given the following scenarios</t>
  </si>
  <si>
    <t>Use the expected losses from step 3, the excess ratios from step 2, and the limited Table M from step 7 (refined version).</t>
  </si>
  <si>
    <t>Use the expense assumptions from steps 4 and 5.</t>
  </si>
  <si>
    <t>Round your entry ratios to one decimal.</t>
  </si>
  <si>
    <t>a. A large deductible plan with an aggregate deductible limit of</t>
  </si>
  <si>
    <t>Insurance Charge</t>
  </si>
  <si>
    <t xml:space="preserve">b. A retrospective rating plan with a maximum ratable loss of </t>
  </si>
  <si>
    <t>and a minimum ratable loss of</t>
  </si>
  <si>
    <t>Net Insurance Charge</t>
  </si>
  <si>
    <t>Scenario a</t>
  </si>
  <si>
    <t>Expected limited loss</t>
  </si>
  <si>
    <t>Entry ratio for aggregate limit</t>
  </si>
  <si>
    <t>Insurance charge %</t>
  </si>
  <si>
    <t>Insurance charge $</t>
  </si>
  <si>
    <t>Scenario b</t>
  </si>
  <si>
    <t>Entry ratio for maximum</t>
  </si>
  <si>
    <t>Entry ratio for minimum</t>
  </si>
  <si>
    <t>Insurance savings %</t>
  </si>
  <si>
    <t>Insurance savings $</t>
  </si>
  <si>
    <t>Step 9:  Recalculate Maya Incorporated's premium under a large deductible plan (from step 4) to incorporate the aggregate deductible limit (from step 8).</t>
  </si>
  <si>
    <t>Total expected losses</t>
  </si>
  <si>
    <t>Expected per-occurrence excess losses</t>
  </si>
  <si>
    <t>Expected aggregate excess losses</t>
  </si>
  <si>
    <t>Without aggregate deductible limit</t>
  </si>
  <si>
    <t>Difference</t>
  </si>
  <si>
    <t>Step 10:  Recalculate the retrospective rating parameters (from step 5) incorporating the maximum and minimum ratable losses (from step 8) and the following information.</t>
  </si>
  <si>
    <t>Then recalculate the retrospective premium amounts under the three actual loss scenarios and compare to your answers from step 5.</t>
  </si>
  <si>
    <t>Comment on the differences.</t>
  </si>
  <si>
    <t>Net insurance charge</t>
  </si>
  <si>
    <t>Expected limited losses</t>
  </si>
  <si>
    <t>Step 5</t>
  </si>
  <si>
    <t>Net Ins Chg, Loaded</t>
  </si>
  <si>
    <t>Comments</t>
  </si>
  <si>
    <t>The difference is the net insurance charge, loaded for LAE, profit, commission, and premium tax.  Note that the insured is paying for the benefit of having their premium capped based on the maximum ratable loss amount.</t>
  </si>
  <si>
    <t>Same here.</t>
  </si>
  <si>
    <t>Here, the premium is lower, because the actual limited losses exceed the maximum ratable losses.</t>
  </si>
  <si>
    <t>Assume all occurrences are single-claim occurrences.</t>
  </si>
  <si>
    <r>
      <t>exp(</t>
    </r>
    <r>
      <rPr>
        <sz val="11"/>
        <color theme="1"/>
        <rFont val="Symbol"/>
        <family val="1"/>
        <charset val="2"/>
      </rPr>
      <t>m</t>
    </r>
    <r>
      <rPr>
        <sz val="11"/>
        <color theme="1"/>
        <rFont val="Arial"/>
        <family val="2"/>
      </rPr>
      <t>+</t>
    </r>
    <r>
      <rPr>
        <sz val="11"/>
        <color theme="1"/>
        <rFont val="Symbol"/>
        <family val="1"/>
        <charset val="2"/>
      </rPr>
      <t>s</t>
    </r>
    <r>
      <rPr>
        <vertAlign val="superscript"/>
        <sz val="11"/>
        <color theme="1"/>
        <rFont val="Arial"/>
        <family val="2"/>
      </rPr>
      <t>2</t>
    </r>
    <r>
      <rPr>
        <sz val="11"/>
        <color theme="1"/>
        <rFont val="Arial"/>
        <family val="2"/>
      </rPr>
      <t>/2)</t>
    </r>
  </si>
  <si>
    <r>
      <t>f[</t>
    </r>
    <r>
      <rPr>
        <sz val="11"/>
        <color theme="1"/>
        <rFont val="Arial"/>
        <family val="2"/>
      </rPr>
      <t>(ln(x)</t>
    </r>
    <r>
      <rPr>
        <sz val="11"/>
        <color theme="1"/>
        <rFont val="Symbol"/>
        <family val="1"/>
        <charset val="2"/>
      </rPr>
      <t>-m-s</t>
    </r>
    <r>
      <rPr>
        <vertAlign val="superscript"/>
        <sz val="11"/>
        <color theme="1"/>
        <rFont val="Symbol"/>
        <family val="1"/>
        <charset val="2"/>
      </rPr>
      <t>2</t>
    </r>
    <r>
      <rPr>
        <sz val="11"/>
        <color theme="1"/>
        <rFont val="Symbol"/>
        <family val="1"/>
        <charset val="2"/>
      </rPr>
      <t>)/s]</t>
    </r>
  </si>
  <si>
    <r>
      <t>f[</t>
    </r>
    <r>
      <rPr>
        <sz val="11"/>
        <color theme="1"/>
        <rFont val="Arial"/>
        <family val="2"/>
      </rPr>
      <t>(ln(x)</t>
    </r>
    <r>
      <rPr>
        <sz val="11"/>
        <color theme="1"/>
        <rFont val="Symbol"/>
        <family val="1"/>
        <charset val="2"/>
      </rPr>
      <t>-m)/s]</t>
    </r>
  </si>
  <si>
    <t>Calculate ILFs using a base limit of 100,000.</t>
  </si>
  <si>
    <t>Step 3:  Calculate an experience modification for Maya Incorporated given the following information and the results from the previous steps</t>
  </si>
  <si>
    <t>Step b:  Calculate the losses subject to experience rating, given the following set of reported losses for Maya Incorporated.</t>
  </si>
  <si>
    <t>Step c:  Calculate the ratio of actual to expected losses, and take a credibility-weighted average with a suitable complement of credibility.  Assume Z =</t>
  </si>
  <si>
    <t>Expected at ultimate, prospective policy period</t>
  </si>
  <si>
    <t xml:space="preserve">  Refresher:  The trend period is from the midpoint of the experience period to the midpoint of the prospective policy period.</t>
  </si>
  <si>
    <t>In addition, calculate the retrospective rated premium if actual limited losses equal expected, half expected, and twice expected</t>
  </si>
  <si>
    <t>Step 4:  Calculate the premium under a large deductible plan for Maya Incorporated given the following information and the results from the previous steps</t>
  </si>
  <si>
    <t>Step 5:  Calculate the parameters of a retrospective rating plan for Maya Incorporated given the following information and the results from the previous steps</t>
  </si>
  <si>
    <t>What are the implications of including commission in the tax multiplier?</t>
  </si>
  <si>
    <t>If included in the LCF, it would be charged as a percentage of loss.</t>
  </si>
  <si>
    <t>Expected Losses, limited to 100,000 per occurrence:</t>
  </si>
  <si>
    <t>Limited Loss as % of Total Loss</t>
  </si>
  <si>
    <t>Expected reported limited loss, for historical policy periods</t>
  </si>
  <si>
    <t>The formulas for the mean and standard deviation of the fitted distribution are provided for you below.</t>
  </si>
  <si>
    <t>Note that the formula for the limited expected value under a lognormal distribution is:</t>
  </si>
  <si>
    <t>Basic Premium (include the provision for per-occurrence excess and related LAE)</t>
  </si>
  <si>
    <t>Use the same underwriting profit provision as a percentage of expected excess loss for aggregate excess as you previously used for per-occurrence excess.</t>
  </si>
  <si>
    <t>This loss gets capped</t>
  </si>
  <si>
    <t xml:space="preserve">  Expected losses for the prospective period are detrended back to the experience period, "undeveloped" to a reported basis, and adjusted to a limited basis.</t>
  </si>
  <si>
    <t>Sum of capped losses</t>
  </si>
  <si>
    <t>Commission as a percentage of net premium</t>
  </si>
  <si>
    <t>Commission as a percentage of retrospective premium</t>
  </si>
  <si>
    <t>Premium tax as a percentage of net premium</t>
  </si>
  <si>
    <t>Premium tax as a percentage of retrospective premium</t>
  </si>
  <si>
    <t>Step 1:  Fit a lognormal probability distribution to the claims data below using these steps, which is equivalent to a Maximum Likelihood Estimator (special case for the lognormal distribution).</t>
  </si>
  <si>
    <t>1.  Take the natural log of each observation.</t>
  </si>
  <si>
    <t>2.  Calculate the mean and standard deviation of those results, using the formula for the population standard deviation rather than the sample standard deviation.</t>
  </si>
  <si>
    <r>
      <t>3.  Use the results of step 2 as the parameters (</t>
    </r>
    <r>
      <rPr>
        <sz val="11"/>
        <color theme="1"/>
        <rFont val="Symbol"/>
        <family val="1"/>
        <charset val="2"/>
      </rPr>
      <t>m</t>
    </r>
    <r>
      <rPr>
        <sz val="11"/>
        <color theme="1"/>
        <rFont val="Arial"/>
        <family val="2"/>
      </rPr>
      <t xml:space="preserve"> and </t>
    </r>
    <r>
      <rPr>
        <sz val="11"/>
        <color theme="1"/>
        <rFont val="Symbol"/>
        <family val="1"/>
        <charset val="2"/>
      </rPr>
      <t>s)</t>
    </r>
    <r>
      <rPr>
        <sz val="11"/>
        <color theme="1"/>
        <rFont val="Arial"/>
        <family val="2"/>
      </rPr>
      <t xml:space="preserve"> of the fitted lognormal distribution.</t>
    </r>
  </si>
  <si>
    <t>The LAE provision is applied to the full expected loss amount.  LAE becomes, in effect a fixed expense.</t>
  </si>
  <si>
    <t xml:space="preserve">First, you will fit a severity distribution to a set of claims data (step 1). </t>
  </si>
  <si>
    <t xml:space="preserve">First, you will calculate an experience modification for that account (step 3).  </t>
  </si>
  <si>
    <t>If you have not already reviewed the ISO and NCCI experience rating plans that are on the syllabus, you may want to do so before this step.</t>
  </si>
  <si>
    <t>If you have not already reviewed the CAS monograph Distributions for Actuaries which is on the syllabus, you may want to do so before this step.</t>
  </si>
  <si>
    <t>When reflecting the loss limit, use the excess ratio from Step 2.</t>
  </si>
  <si>
    <t>Step a:  Starting with the expected loss amount for the upcoming policy period, calculate the expected reported losses for the three years of experience combined, reflecting development, trend, and the loss limit.</t>
  </si>
  <si>
    <t>Assume that the deductible applies only to loss dollars and not the sum of loss + ALAE.</t>
  </si>
  <si>
    <t>From Step 3</t>
  </si>
  <si>
    <t>Applies the excess ratio from Step 2</t>
  </si>
  <si>
    <t>Assume that the loss limit applies only to loss dollars and not the sum of loss + ALAE.</t>
  </si>
  <si>
    <t>Total losses less losses excess of the per-occurrence loss limit</t>
  </si>
  <si>
    <t>Excess of the per-occurrence loss limit</t>
  </si>
  <si>
    <t>Below the per-occurrence loss limit</t>
  </si>
  <si>
    <t>Commission is being charged as a percentage of net deductible premium.</t>
  </si>
  <si>
    <t>If included in the basic, it would be charged as a fixed expense (perhaps as a percentage of guaranteed-cost premium).</t>
  </si>
  <si>
    <t>The horizontal slicing method is more convenient for producing an entire Table M, but it can be less accurate than the vertical slicing method if the slices are too broad.</t>
  </si>
  <si>
    <t>The vertical slicing method is more straightforward and can give a clearer view of the aggregate excess loss exposure.</t>
  </si>
  <si>
    <t>Note that a third alternative would be to use frequency and severity distributions, either through simulations or convolutions.</t>
  </si>
  <si>
    <t>In this example, the increment of 0.1 is too wide to produce accurate insurance charges.  With 0.01 as the increment, the horizontal approach is much closer the vertical approach.</t>
  </si>
  <si>
    <r>
      <t xml:space="preserve">Scroll down to </t>
    </r>
    <r>
      <rPr>
        <b/>
        <sz val="11"/>
        <color rgb="FFFF0000"/>
        <rFont val="Arial"/>
        <family val="2"/>
      </rPr>
      <t>row 38</t>
    </r>
    <r>
      <rPr>
        <sz val="11"/>
        <color rgb="FFFF0000"/>
        <rFont val="Arial"/>
        <family val="2"/>
      </rPr>
      <t xml:space="preserve"> to see the insurance charge at an entry ratio of 2.0.</t>
    </r>
  </si>
  <si>
    <r>
      <t xml:space="preserve">Scroll down to </t>
    </r>
    <r>
      <rPr>
        <b/>
        <sz val="11"/>
        <color rgb="FFFF0000"/>
        <rFont val="Arial"/>
        <family val="2"/>
      </rPr>
      <t>row 218</t>
    </r>
    <r>
      <rPr>
        <sz val="11"/>
        <color rgb="FFFF0000"/>
        <rFont val="Arial"/>
        <family val="2"/>
      </rPr>
      <t xml:space="preserve"> to see the same insurance charge with a more refined increment.</t>
    </r>
  </si>
  <si>
    <t>Aggregate excess loaded for profit and variable expenses</t>
  </si>
  <si>
    <t>Expected ratable losses</t>
  </si>
  <si>
    <t>One difference is that the approach we took here gives a bit more weight to the older policy period (36% = $115.0/315.2), while the alternate approach would give equal weight to all three years.</t>
  </si>
  <si>
    <t>Use the same underwriting profit provision as a percentage of expected excess loss for the net aggregate excess (charge less savings) as you previously used for per-occurrence excess.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</si>
</sst>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00"/>
    <numFmt numFmtId="166" formatCode="0.0000"/>
    <numFmt numFmtId="167" formatCode="0.0%"/>
    <numFmt numFmtId="168" formatCode="_(* #,##0.0_);_(* \(#,##0.0\);_(* &quot;-&quot;??_);_(@_)"/>
    <numFmt numFmtId="169" formatCode="0.0"/>
  </numFmts>
  <fonts count="12" x14ac:knownFonts="1">
    <font>
      <sz val="11"/>
      <color theme="1"/>
      <name val="Arial"/>
      <family val="2"/>
    </font>
    <font>
      <sz val="11"/>
      <color theme="1"/>
      <name val="Arial"/>
      <family val="2"/>
    </font>
    <font>
      <b/>
      <sz val="11"/>
      <color theme="1"/>
      <name val="Arial"/>
      <family val="2"/>
    </font>
    <font>
      <u/>
      <sz val="11"/>
      <color theme="1"/>
      <name val="Arial"/>
      <family val="2"/>
    </font>
    <font>
      <sz val="11"/>
      <color theme="1"/>
      <name val="Symbol"/>
      <family val="1"/>
      <charset val="2"/>
    </font>
    <font>
      <sz val="11"/>
      <name val="Arial"/>
      <family val="2"/>
    </font>
    <font>
      <vertAlign val="superscript"/>
      <sz val="11"/>
      <color theme="1"/>
      <name val="Arial"/>
      <family val="2"/>
    </font>
    <font>
      <vertAlign val="superscript"/>
      <sz val="11"/>
      <color theme="1"/>
      <name val="Symbol"/>
      <family val="1"/>
      <charset val="2"/>
    </font>
    <font>
      <sz val="11"/>
      <color rgb="FFFF0000"/>
      <name val="Arial"/>
      <family val="2"/>
    </font>
    <font>
      <u/>
      <sz val="11"/>
      <color rgb="FFFF0000"/>
      <name val="Arial"/>
      <family val="2"/>
    </font>
    <font>
      <b/>
      <sz val="11"/>
      <name val="Arial"/>
      <family val="2"/>
    </font>
    <font>
      <b/>
      <sz val="11"/>
      <color rgb="FFFF0000"/>
      <name val="Arial"/>
      <family val="2"/>
    </font>
  </fonts>
  <fills count="2">
    <fill>
      <patternFill patternType="none"/>
    </fill>
    <fill>
      <patternFill patternType="gray125"/>
    </fill>
  </fills>
  <borders count="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11">
    <xf numFmtId="0" fontId="0" fillId="0" borderId="0" xfId="0"/>
    <xf numFmtId="0" fontId="2" fillId="0" borderId="0" xfId="0" applyFont="1"/>
    <xf numFmtId="0" fontId="2" fillId="0" borderId="0" xfId="0" applyFont="1" applyProtection="1"/>
    <xf numFmtId="0" fontId="0" fillId="0" borderId="0" xfId="0" applyProtection="1">
      <protection locked="0"/>
    </xf>
    <xf numFmtId="0" fontId="0" fillId="0" borderId="0" xfId="0" applyFont="1" applyProtection="1"/>
    <xf numFmtId="0" fontId="2" fillId="0" borderId="0" xfId="0" applyFont="1" applyProtection="1">
      <protection locked="0"/>
    </xf>
    <xf numFmtId="0" fontId="3" fillId="0" borderId="0" xfId="0" applyFont="1" applyAlignment="1" applyProtection="1">
      <alignment horizontal="right"/>
    </xf>
    <xf numFmtId="0" fontId="0" fillId="0" borderId="0" xfId="0" applyProtection="1"/>
    <xf numFmtId="164" fontId="0" fillId="0" borderId="0" xfId="1" applyNumberFormat="1" applyFont="1" applyProtection="1"/>
    <xf numFmtId="0" fontId="4" fillId="0" borderId="0" xfId="0" applyFont="1" applyProtection="1"/>
    <xf numFmtId="0" fontId="0" fillId="0" borderId="1" xfId="0" applyBorder="1" applyProtection="1">
      <protection locked="0"/>
    </xf>
    <xf numFmtId="0" fontId="0" fillId="0" borderId="0" xfId="0" applyAlignment="1" applyProtection="1">
      <alignment horizontal="center"/>
    </xf>
    <xf numFmtId="164" fontId="0" fillId="0" borderId="0" xfId="0" applyNumberFormat="1" applyProtection="1">
      <protection locked="0"/>
    </xf>
    <xf numFmtId="0" fontId="0" fillId="0" borderId="0" xfId="0" applyFont="1"/>
    <xf numFmtId="0" fontId="3" fillId="0" borderId="0" xfId="0" applyFont="1" applyAlignment="1">
      <alignment horizontal="right"/>
    </xf>
    <xf numFmtId="164" fontId="0" fillId="0" borderId="0" xfId="1" applyNumberFormat="1" applyFont="1"/>
    <xf numFmtId="165" fontId="0" fillId="0" borderId="0" xfId="0" applyNumberFormat="1"/>
    <xf numFmtId="0" fontId="4" fillId="0" borderId="0" xfId="0" applyFont="1"/>
    <xf numFmtId="2" fontId="0" fillId="0" borderId="1" xfId="0" applyNumberFormat="1" applyBorder="1"/>
    <xf numFmtId="0" fontId="0" fillId="0" borderId="0" xfId="0" applyAlignment="1">
      <alignment horizontal="right"/>
    </xf>
    <xf numFmtId="0" fontId="0" fillId="0" borderId="0" xfId="0" applyAlignment="1">
      <alignment horizontal="left"/>
    </xf>
    <xf numFmtId="164" fontId="0" fillId="0" borderId="1" xfId="1" applyNumberFormat="1" applyFont="1" applyBorder="1"/>
    <xf numFmtId="164" fontId="0" fillId="0" borderId="1" xfId="0" applyNumberFormat="1" applyBorder="1"/>
    <xf numFmtId="164" fontId="0" fillId="0" borderId="0" xfId="0" applyNumberFormat="1"/>
    <xf numFmtId="0" fontId="3" fillId="0" borderId="0" xfId="0" applyFont="1" applyAlignment="1" applyProtection="1">
      <alignment horizontal="center"/>
    </xf>
    <xf numFmtId="0" fontId="3" fillId="0" borderId="0" xfId="0" applyFont="1" applyAlignment="1" applyProtection="1">
      <alignment horizontal="center" wrapText="1"/>
    </xf>
    <xf numFmtId="2" fontId="0" fillId="0" borderId="0" xfId="0" applyNumberFormat="1" applyAlignment="1" applyProtection="1">
      <alignment horizontal="center"/>
    </xf>
    <xf numFmtId="165" fontId="0" fillId="0" borderId="1" xfId="0" applyNumberFormat="1" applyBorder="1" applyAlignment="1" applyProtection="1">
      <alignment horizontal="center"/>
      <protection locked="0"/>
    </xf>
    <xf numFmtId="2" fontId="0" fillId="0" borderId="1" xfId="0" applyNumberFormat="1" applyBorder="1" applyAlignment="1" applyProtection="1">
      <alignment horizontal="center"/>
      <protection locked="0"/>
    </xf>
    <xf numFmtId="0" fontId="0" fillId="0" borderId="0" xfId="0" applyAlignment="1" applyProtection="1">
      <alignment horizontal="right"/>
    </xf>
    <xf numFmtId="165" fontId="0" fillId="0" borderId="0" xfId="0" applyNumberFormat="1" applyAlignment="1" applyProtection="1">
      <alignment horizontal="center"/>
    </xf>
    <xf numFmtId="0" fontId="3" fillId="0" borderId="0" xfId="0" applyFont="1" applyAlignment="1">
      <alignment horizontal="center"/>
    </xf>
    <xf numFmtId="0" fontId="3" fillId="0" borderId="0" xfId="0" applyFont="1" applyAlignment="1">
      <alignment horizontal="center" wrapText="1"/>
    </xf>
    <xf numFmtId="0" fontId="3" fillId="0" borderId="0" xfId="0" applyFont="1" applyAlignment="1">
      <alignment horizontal="right" wrapText="1"/>
    </xf>
    <xf numFmtId="2" fontId="0" fillId="0" borderId="0" xfId="0" applyNumberFormat="1" applyAlignment="1">
      <alignment horizontal="center"/>
    </xf>
    <xf numFmtId="165" fontId="0" fillId="0" borderId="1" xfId="0" applyNumberFormat="1" applyBorder="1" applyAlignment="1">
      <alignment horizontal="center"/>
    </xf>
    <xf numFmtId="164" fontId="0" fillId="0" borderId="0" xfId="1" applyNumberFormat="1" applyFont="1" applyFill="1"/>
    <xf numFmtId="0" fontId="4" fillId="0" borderId="0" xfId="0" applyFont="1" applyAlignment="1">
      <alignment horizontal="right"/>
    </xf>
    <xf numFmtId="2" fontId="0" fillId="0" borderId="0" xfId="0" applyNumberFormat="1"/>
    <xf numFmtId="166" fontId="0" fillId="0" borderId="0" xfId="0" applyNumberFormat="1"/>
    <xf numFmtId="2" fontId="0" fillId="0" borderId="1" xfId="0" applyNumberFormat="1" applyBorder="1" applyAlignment="1">
      <alignment horizontal="center"/>
    </xf>
    <xf numFmtId="165" fontId="0" fillId="0" borderId="0" xfId="0" applyNumberFormat="1" applyAlignment="1">
      <alignment horizontal="center"/>
    </xf>
    <xf numFmtId="0" fontId="0" fillId="0" borderId="0" xfId="0" applyAlignment="1">
      <alignment horizontal="center" vertical="center"/>
    </xf>
    <xf numFmtId="164" fontId="2" fillId="0" borderId="0" xfId="1" applyNumberFormat="1" applyFont="1" applyProtection="1"/>
    <xf numFmtId="164" fontId="2" fillId="0" borderId="0" xfId="1" applyNumberFormat="1" applyFont="1" applyProtection="1">
      <protection locked="0"/>
    </xf>
    <xf numFmtId="9" fontId="2" fillId="0" borderId="0" xfId="2" applyFont="1" applyProtection="1"/>
    <xf numFmtId="165" fontId="2" fillId="0" borderId="0" xfId="0" applyNumberFormat="1" applyFont="1" applyProtection="1"/>
    <xf numFmtId="0" fontId="3" fillId="0" borderId="0" xfId="0" applyFont="1" applyAlignment="1" applyProtection="1">
      <alignment horizontal="right"/>
      <protection locked="0"/>
    </xf>
    <xf numFmtId="0" fontId="0" fillId="0" borderId="2" xfId="0" applyBorder="1" applyProtection="1">
      <protection locked="0"/>
    </xf>
    <xf numFmtId="0" fontId="0" fillId="0" borderId="3" xfId="0" applyBorder="1" applyProtection="1">
      <protection locked="0"/>
    </xf>
    <xf numFmtId="164" fontId="0" fillId="0" borderId="0" xfId="1" applyNumberFormat="1" applyFont="1" applyProtection="1">
      <protection locked="0"/>
    </xf>
    <xf numFmtId="9" fontId="2" fillId="0" borderId="0" xfId="0" applyNumberFormat="1" applyFont="1" applyProtection="1"/>
    <xf numFmtId="0" fontId="0" fillId="0" borderId="0" xfId="0" applyAlignment="1" applyProtection="1">
      <alignment horizontal="right"/>
      <protection locked="0"/>
    </xf>
    <xf numFmtId="0" fontId="2" fillId="0" borderId="1" xfId="0" applyFont="1" applyBorder="1" applyProtection="1">
      <protection locked="0"/>
    </xf>
    <xf numFmtId="164" fontId="2" fillId="0" borderId="0" xfId="1" applyNumberFormat="1" applyFont="1"/>
    <xf numFmtId="9" fontId="2" fillId="0" borderId="0" xfId="2" applyFont="1"/>
    <xf numFmtId="165" fontId="2" fillId="0" borderId="0" xfId="0" applyNumberFormat="1" applyFont="1"/>
    <xf numFmtId="0" fontId="0" fillId="0" borderId="0" xfId="0" applyAlignment="1">
      <alignment horizontal="center"/>
    </xf>
    <xf numFmtId="164" fontId="0" fillId="0" borderId="2" xfId="0" applyNumberFormat="1" applyBorder="1"/>
    <xf numFmtId="164" fontId="0" fillId="0" borderId="3" xfId="0" applyNumberFormat="1" applyBorder="1"/>
    <xf numFmtId="9" fontId="2" fillId="0" borderId="0" xfId="0" applyNumberFormat="1" applyFont="1"/>
    <xf numFmtId="167" fontId="0" fillId="0" borderId="2" xfId="2" applyNumberFormat="1" applyFont="1" applyBorder="1"/>
    <xf numFmtId="167" fontId="0" fillId="0" borderId="3" xfId="2" applyNumberFormat="1" applyFont="1" applyBorder="1"/>
    <xf numFmtId="167" fontId="0" fillId="0" borderId="1" xfId="2" applyNumberFormat="1" applyFont="1" applyBorder="1"/>
    <xf numFmtId="167" fontId="2" fillId="0" borderId="1" xfId="0" applyNumberFormat="1" applyFont="1" applyBorder="1"/>
    <xf numFmtId="164" fontId="2" fillId="0" borderId="1" xfId="0" applyNumberFormat="1" applyFont="1" applyBorder="1"/>
    <xf numFmtId="0" fontId="3" fillId="0" borderId="0" xfId="0" applyFont="1"/>
    <xf numFmtId="3" fontId="2" fillId="0" borderId="0" xfId="0" applyNumberFormat="1" applyFont="1" applyProtection="1"/>
    <xf numFmtId="0" fontId="2" fillId="0" borderId="0" xfId="0" applyFont="1" applyAlignment="1" applyProtection="1">
      <alignment horizontal="right"/>
    </xf>
    <xf numFmtId="9" fontId="0" fillId="0" borderId="0" xfId="0" applyNumberFormat="1"/>
    <xf numFmtId="3" fontId="0" fillId="0" borderId="0" xfId="0" applyNumberFormat="1"/>
    <xf numFmtId="167" fontId="0" fillId="0" borderId="0" xfId="2" applyNumberFormat="1" applyFont="1"/>
    <xf numFmtId="3" fontId="0" fillId="0" borderId="0" xfId="0" applyNumberFormat="1" applyAlignment="1">
      <alignment horizontal="right"/>
    </xf>
    <xf numFmtId="0" fontId="0" fillId="0" borderId="0" xfId="0" applyBorder="1" applyProtection="1">
      <protection locked="0"/>
    </xf>
    <xf numFmtId="165" fontId="2" fillId="0" borderId="1" xfId="0" applyNumberFormat="1" applyFont="1" applyBorder="1"/>
    <xf numFmtId="164" fontId="2" fillId="0" borderId="1" xfId="1" applyNumberFormat="1" applyFont="1" applyBorder="1"/>
    <xf numFmtId="164" fontId="0" fillId="0" borderId="0" xfId="1" applyNumberFormat="1" applyFont="1" applyFill="1" applyProtection="1"/>
    <xf numFmtId="165" fontId="0" fillId="0" borderId="1" xfId="0" applyNumberFormat="1" applyBorder="1" applyProtection="1">
      <protection locked="0"/>
    </xf>
    <xf numFmtId="164" fontId="0" fillId="0" borderId="1" xfId="1" applyNumberFormat="1" applyFont="1" applyBorder="1" applyProtection="1">
      <protection locked="0"/>
    </xf>
    <xf numFmtId="164" fontId="0" fillId="0" borderId="0" xfId="0" applyNumberFormat="1" applyFill="1"/>
    <xf numFmtId="0" fontId="0" fillId="0" borderId="0" xfId="0" applyFill="1"/>
    <xf numFmtId="168" fontId="0" fillId="0" borderId="0" xfId="0" applyNumberFormat="1"/>
    <xf numFmtId="168" fontId="0" fillId="0" borderId="0" xfId="0" applyNumberFormat="1" applyFill="1"/>
    <xf numFmtId="43" fontId="0" fillId="0" borderId="0" xfId="0" applyNumberFormat="1"/>
    <xf numFmtId="0" fontId="5" fillId="0" borderId="0" xfId="0" applyFont="1"/>
    <xf numFmtId="169" fontId="0" fillId="0" borderId="0" xfId="0" applyNumberFormat="1"/>
    <xf numFmtId="164" fontId="2" fillId="0" borderId="0" xfId="0" applyNumberFormat="1" applyFont="1" applyProtection="1"/>
    <xf numFmtId="164" fontId="2" fillId="0" borderId="0" xfId="0" applyNumberFormat="1" applyFont="1"/>
    <xf numFmtId="164" fontId="0" fillId="0" borderId="0" xfId="1" applyNumberFormat="1" applyFont="1" applyAlignment="1">
      <alignment horizontal="right"/>
    </xf>
    <xf numFmtId="0" fontId="0" fillId="0" borderId="0" xfId="0" applyBorder="1"/>
    <xf numFmtId="0" fontId="0" fillId="0" borderId="0" xfId="0" applyAlignment="1">
      <alignment horizontal="right" wrapText="1"/>
    </xf>
    <xf numFmtId="164" fontId="2" fillId="0" borderId="0" xfId="1" applyNumberFormat="1" applyFont="1" applyBorder="1"/>
    <xf numFmtId="164" fontId="2" fillId="0" borderId="1" xfId="1" quotePrefix="1" applyNumberFormat="1" applyFont="1" applyBorder="1"/>
    <xf numFmtId="0" fontId="0" fillId="0" borderId="0" xfId="0" applyFont="1" applyProtection="1">
      <protection locked="0"/>
    </xf>
    <xf numFmtId="0" fontId="8" fillId="0" borderId="0" xfId="0" applyFont="1"/>
    <xf numFmtId="0" fontId="9" fillId="0" borderId="0" xfId="0" applyFont="1"/>
    <xf numFmtId="164" fontId="0" fillId="0" borderId="1" xfId="1" applyNumberFormat="1" applyFont="1" applyFill="1" applyBorder="1"/>
    <xf numFmtId="0" fontId="0" fillId="0" borderId="0" xfId="0" applyFont="1" applyFill="1" applyProtection="1"/>
    <xf numFmtId="0" fontId="0" fillId="0" borderId="0" xfId="0" applyFill="1" applyProtection="1">
      <protection locked="0"/>
    </xf>
    <xf numFmtId="164" fontId="2" fillId="0" borderId="1" xfId="1" applyNumberFormat="1" applyFont="1" applyFill="1" applyBorder="1"/>
    <xf numFmtId="0" fontId="10" fillId="0" borderId="0" xfId="0" applyFont="1"/>
    <xf numFmtId="166" fontId="2" fillId="0" borderId="1" xfId="0" applyNumberFormat="1" applyFont="1" applyBorder="1"/>
    <xf numFmtId="169" fontId="2" fillId="0" borderId="0" xfId="0" applyNumberFormat="1" applyFont="1"/>
    <xf numFmtId="2" fontId="2" fillId="0" borderId="0" xfId="0" applyNumberFormat="1" applyFont="1"/>
    <xf numFmtId="165" fontId="0" fillId="0" borderId="0" xfId="0" applyNumberFormat="1" applyFill="1"/>
    <xf numFmtId="43" fontId="0" fillId="0" borderId="0" xfId="0" applyNumberFormat="1" applyFill="1"/>
    <xf numFmtId="0" fontId="9" fillId="0" borderId="0" xfId="0" applyFont="1" applyAlignment="1">
      <alignment horizontal="left"/>
    </xf>
    <xf numFmtId="168" fontId="0" fillId="0" borderId="0" xfId="0" applyNumberFormat="1" applyProtection="1">
      <protection locked="0"/>
    </xf>
    <xf numFmtId="168" fontId="2" fillId="0" borderId="0" xfId="1" applyNumberFormat="1" applyFont="1" applyProtection="1"/>
    <xf numFmtId="166" fontId="0" fillId="0" borderId="1" xfId="0" applyNumberFormat="1" applyBorder="1"/>
    <xf numFmtId="166" fontId="2" fillId="0" borderId="0" xfId="0" applyNumberFormat="1" applyFont="1"/>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7</xdr:col>
      <xdr:colOff>260985</xdr:colOff>
      <xdr:row>8</xdr:row>
      <xdr:rowOff>28575</xdr:rowOff>
    </xdr:to>
    <xdr:pic>
      <xdr:nvPicPr>
        <xdr:cNvPr id="3" name="Picture 2" descr="$\displaystyle L(x)=\exp\left(\mu+\frac{\sigma^2}{2}\right)\Phi\left(\frac{\ln&#10;x...&#10;...}{\sigma}\right)+x\left\{1-\Phi\left(\frac{\ln x-\mu&#10;}{\sigma}\right)\right\};&#10;$">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7720" y="701040"/>
          <a:ext cx="4924425" cy="5543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7</xdr:col>
      <xdr:colOff>352425</xdr:colOff>
      <xdr:row>8</xdr:row>
      <xdr:rowOff>28575</xdr:rowOff>
    </xdr:to>
    <xdr:pic>
      <xdr:nvPicPr>
        <xdr:cNvPr id="4" name="Picture 3" descr="$\displaystyle L(x)=\exp\left(\mu+\frac{\sigma^2}{2}\right)\Phi\left(\frac{\ln&#10;x...&#10;...}{\sigma}\right)+x\left\{1-\Phi\left(\frac{\ln x-\mu&#10;}{\sigma}\right)\right\};&#10;$">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7720" y="701040"/>
          <a:ext cx="4924425" cy="5543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2"/>
  <sheetViews>
    <sheetView tabSelected="1" workbookViewId="0"/>
  </sheetViews>
  <sheetFormatPr defaultRowHeight="13.8" x14ac:dyDescent="0.25"/>
  <sheetData>
    <row r="1" spans="1:2" x14ac:dyDescent="0.25">
      <c r="A1" s="1" t="s">
        <v>0</v>
      </c>
    </row>
    <row r="2" spans="1:2" x14ac:dyDescent="0.25">
      <c r="A2" t="s">
        <v>1</v>
      </c>
    </row>
    <row r="4" spans="1:2" x14ac:dyDescent="0.25">
      <c r="A4" t="s">
        <v>178</v>
      </c>
    </row>
    <row r="5" spans="1:2" x14ac:dyDescent="0.25">
      <c r="B5" t="s">
        <v>181</v>
      </c>
    </row>
    <row r="6" spans="1:2" x14ac:dyDescent="0.25">
      <c r="A6" t="s">
        <v>2</v>
      </c>
    </row>
    <row r="8" spans="1:2" x14ac:dyDescent="0.25">
      <c r="A8" t="s">
        <v>3</v>
      </c>
    </row>
    <row r="9" spans="1:2" x14ac:dyDescent="0.25">
      <c r="A9" s="84" t="s">
        <v>179</v>
      </c>
    </row>
    <row r="10" spans="1:2" x14ac:dyDescent="0.25">
      <c r="A10" s="84"/>
      <c r="B10" t="s">
        <v>180</v>
      </c>
    </row>
    <row r="11" spans="1:2" x14ac:dyDescent="0.25">
      <c r="A11" t="s">
        <v>4</v>
      </c>
    </row>
    <row r="12" spans="1:2" x14ac:dyDescent="0.25">
      <c r="A12" t="s">
        <v>5</v>
      </c>
    </row>
    <row r="14" spans="1:2" x14ac:dyDescent="0.25">
      <c r="A14" t="s">
        <v>6</v>
      </c>
    </row>
    <row r="15" spans="1:2" x14ac:dyDescent="0.25">
      <c r="A15" t="s">
        <v>7</v>
      </c>
    </row>
    <row r="16" spans="1:2" x14ac:dyDescent="0.25">
      <c r="A16" t="s">
        <v>8</v>
      </c>
    </row>
    <row r="17" spans="1:1" x14ac:dyDescent="0.25">
      <c r="A17" t="s">
        <v>9</v>
      </c>
    </row>
    <row r="19" spans="1:1" x14ac:dyDescent="0.25">
      <c r="A19" t="s">
        <v>10</v>
      </c>
    </row>
    <row r="20" spans="1:1" x14ac:dyDescent="0.25">
      <c r="A20" t="s">
        <v>11</v>
      </c>
    </row>
    <row r="21" spans="1:1" x14ac:dyDescent="0.25">
      <c r="A21" t="s">
        <v>12</v>
      </c>
    </row>
    <row r="22" spans="1:1" x14ac:dyDescent="0.25">
      <c r="A22" t="s">
        <v>13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4"/>
  <sheetViews>
    <sheetView workbookViewId="0"/>
  </sheetViews>
  <sheetFormatPr defaultColWidth="9" defaultRowHeight="13.8" x14ac:dyDescent="0.25"/>
  <cols>
    <col min="1" max="1" width="15.59765625" style="3" customWidth="1"/>
    <col min="2" max="6" width="12.69921875" style="3" customWidth="1"/>
    <col min="7" max="16384" width="9" style="3"/>
  </cols>
  <sheetData>
    <row r="1" spans="1:6" x14ac:dyDescent="0.25">
      <c r="A1" s="2" t="s">
        <v>156</v>
      </c>
    </row>
    <row r="2" spans="1:6" x14ac:dyDescent="0.25">
      <c r="A2" s="2" t="s">
        <v>154</v>
      </c>
    </row>
    <row r="3" spans="1:6" x14ac:dyDescent="0.25">
      <c r="A3" s="97" t="s">
        <v>187</v>
      </c>
    </row>
    <row r="6" spans="1:6" x14ac:dyDescent="0.25">
      <c r="F6" s="29" t="s">
        <v>73</v>
      </c>
    </row>
    <row r="7" spans="1:6" x14ac:dyDescent="0.25">
      <c r="A7" s="7" t="s">
        <v>64</v>
      </c>
      <c r="E7" s="51">
        <f>LAE</f>
        <v>0.1</v>
      </c>
      <c r="F7" s="29" t="s">
        <v>74</v>
      </c>
    </row>
    <row r="8" spans="1:6" x14ac:dyDescent="0.25">
      <c r="A8" s="7" t="s">
        <v>172</v>
      </c>
      <c r="E8" s="51">
        <f>Premium_Tax</f>
        <v>0.03</v>
      </c>
      <c r="F8" s="29" t="s">
        <v>75</v>
      </c>
    </row>
    <row r="9" spans="1:6" x14ac:dyDescent="0.25">
      <c r="A9" s="7" t="s">
        <v>170</v>
      </c>
      <c r="E9" s="51">
        <f>Commission</f>
        <v>0.1</v>
      </c>
      <c r="F9" s="29" t="s">
        <v>75</v>
      </c>
    </row>
    <row r="10" spans="1:6" x14ac:dyDescent="0.25">
      <c r="A10" s="7" t="s">
        <v>65</v>
      </c>
      <c r="E10" s="67">
        <f>Fixed_Expense</f>
        <v>50000</v>
      </c>
      <c r="F10" s="29" t="s">
        <v>76</v>
      </c>
    </row>
    <row r="11" spans="1:6" x14ac:dyDescent="0.25">
      <c r="A11" s="7" t="s">
        <v>77</v>
      </c>
      <c r="E11" s="51">
        <f>UW_Profit</f>
        <v>7.0000000000000007E-2</v>
      </c>
      <c r="F11" s="29" t="s">
        <v>76</v>
      </c>
    </row>
    <row r="12" spans="1:6" x14ac:dyDescent="0.25">
      <c r="A12" s="7" t="s">
        <v>78</v>
      </c>
      <c r="E12" s="67">
        <v>100000</v>
      </c>
    </row>
    <row r="13" spans="1:6" x14ac:dyDescent="0.25">
      <c r="A13" s="7" t="s">
        <v>79</v>
      </c>
      <c r="E13" s="68" t="s">
        <v>68</v>
      </c>
    </row>
    <row r="14" spans="1:6" x14ac:dyDescent="0.25">
      <c r="A14" s="7" t="s">
        <v>80</v>
      </c>
      <c r="E14" s="68" t="s">
        <v>68</v>
      </c>
    </row>
    <row r="15" spans="1:6" x14ac:dyDescent="0.25">
      <c r="B15" s="73"/>
      <c r="C15" s="73"/>
    </row>
    <row r="16" spans="1:6" ht="14.4" thickBot="1" x14ac:dyDescent="0.3">
      <c r="B16" s="73"/>
      <c r="C16" s="73"/>
    </row>
    <row r="17" spans="1:6" ht="14.4" thickBot="1" x14ac:dyDescent="0.3">
      <c r="A17" s="7" t="s">
        <v>81</v>
      </c>
      <c r="B17" s="73"/>
      <c r="F17" s="10"/>
    </row>
    <row r="18" spans="1:6" ht="14.4" thickBot="1" x14ac:dyDescent="0.3">
      <c r="A18" s="7" t="s">
        <v>82</v>
      </c>
      <c r="B18" s="73"/>
      <c r="F18" s="10"/>
    </row>
    <row r="19" spans="1:6" ht="14.4" thickBot="1" x14ac:dyDescent="0.3">
      <c r="A19" s="7" t="s">
        <v>164</v>
      </c>
      <c r="B19" s="73"/>
      <c r="F19" s="10"/>
    </row>
    <row r="20" spans="1:6" ht="14.4" thickBot="1" x14ac:dyDescent="0.3">
      <c r="A20" s="7" t="s">
        <v>84</v>
      </c>
      <c r="B20" s="73"/>
      <c r="F20" s="10"/>
    </row>
    <row r="21" spans="1:6" ht="14.4" thickBot="1" x14ac:dyDescent="0.3">
      <c r="A21" s="7" t="s">
        <v>85</v>
      </c>
      <c r="B21" s="73"/>
      <c r="C21" s="73"/>
      <c r="F21" s="10"/>
    </row>
    <row r="22" spans="1:6" ht="14.4" thickBot="1" x14ac:dyDescent="0.3">
      <c r="A22" s="7" t="s">
        <v>86</v>
      </c>
      <c r="F22" s="10"/>
    </row>
    <row r="24" spans="1:6" x14ac:dyDescent="0.25">
      <c r="A24" s="3"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31"/>
  <sheetViews>
    <sheetView workbookViewId="0"/>
  </sheetViews>
  <sheetFormatPr defaultRowHeight="13.8" x14ac:dyDescent="0.25"/>
  <cols>
    <col min="1" max="1" width="15.59765625" customWidth="1"/>
    <col min="2" max="3" width="12.69921875" customWidth="1"/>
    <col min="4" max="5" width="12.59765625" customWidth="1"/>
    <col min="6" max="6" width="12.69921875" customWidth="1"/>
  </cols>
  <sheetData>
    <row r="1" spans="1:6" x14ac:dyDescent="0.25">
      <c r="A1" s="1" t="s">
        <v>156</v>
      </c>
    </row>
    <row r="2" spans="1:6" x14ac:dyDescent="0.25">
      <c r="A2" s="1" t="s">
        <v>154</v>
      </c>
    </row>
    <row r="3" spans="1:6" x14ac:dyDescent="0.25">
      <c r="A3" s="97" t="s">
        <v>187</v>
      </c>
    </row>
    <row r="6" spans="1:6" x14ac:dyDescent="0.25">
      <c r="F6" s="19" t="s">
        <v>73</v>
      </c>
    </row>
    <row r="7" spans="1:6" x14ac:dyDescent="0.25">
      <c r="A7" t="s">
        <v>64</v>
      </c>
      <c r="E7" s="51">
        <f>LAE</f>
        <v>0.1</v>
      </c>
      <c r="F7" s="19" t="s">
        <v>74</v>
      </c>
    </row>
    <row r="8" spans="1:6" x14ac:dyDescent="0.25">
      <c r="A8" s="7" t="s">
        <v>172</v>
      </c>
      <c r="E8" s="51">
        <f>Premium_Tax</f>
        <v>0.03</v>
      </c>
      <c r="F8" s="19" t="s">
        <v>75</v>
      </c>
    </row>
    <row r="9" spans="1:6" x14ac:dyDescent="0.25">
      <c r="A9" s="7" t="s">
        <v>170</v>
      </c>
      <c r="E9" s="51">
        <f>Commission</f>
        <v>0.1</v>
      </c>
      <c r="F9" s="19" t="s">
        <v>75</v>
      </c>
    </row>
    <row r="10" spans="1:6" x14ac:dyDescent="0.25">
      <c r="A10" t="s">
        <v>65</v>
      </c>
      <c r="E10" s="67">
        <f>Fixed_Expense</f>
        <v>50000</v>
      </c>
      <c r="F10" s="19" t="s">
        <v>76</v>
      </c>
    </row>
    <row r="11" spans="1:6" x14ac:dyDescent="0.25">
      <c r="A11" t="s">
        <v>77</v>
      </c>
      <c r="E11" s="51">
        <f>UW_Profit</f>
        <v>7.0000000000000007E-2</v>
      </c>
      <c r="F11" s="19" t="s">
        <v>76</v>
      </c>
    </row>
    <row r="12" spans="1:6" x14ac:dyDescent="0.25">
      <c r="A12" t="s">
        <v>78</v>
      </c>
      <c r="E12" s="67">
        <v>100000</v>
      </c>
    </row>
    <row r="13" spans="1:6" x14ac:dyDescent="0.25">
      <c r="A13" t="s">
        <v>79</v>
      </c>
      <c r="E13" s="68" t="s">
        <v>68</v>
      </c>
    </row>
    <row r="14" spans="1:6" x14ac:dyDescent="0.25">
      <c r="A14" t="s">
        <v>80</v>
      </c>
      <c r="E14" s="68" t="s">
        <v>68</v>
      </c>
    </row>
    <row r="17" spans="1:7" x14ac:dyDescent="0.25">
      <c r="A17" t="s">
        <v>70</v>
      </c>
      <c r="F17" s="15">
        <f>Modified_Expected_Losses</f>
        <v>641577.26630169584</v>
      </c>
      <c r="G17" s="94" t="s">
        <v>185</v>
      </c>
    </row>
    <row r="18" spans="1:7" x14ac:dyDescent="0.25">
      <c r="A18" t="s">
        <v>189</v>
      </c>
      <c r="F18" s="23">
        <f>Per_Occurrence_Excess</f>
        <v>506591.82411712088</v>
      </c>
      <c r="G18" s="94" t="s">
        <v>186</v>
      </c>
    </row>
    <row r="19" spans="1:7" x14ac:dyDescent="0.25">
      <c r="A19" t="s">
        <v>190</v>
      </c>
      <c r="F19" s="23">
        <f>Modified_Expected_Losses-Per_Occurrence_Excess</f>
        <v>134985.44218457496</v>
      </c>
      <c r="G19" s="94" t="s">
        <v>188</v>
      </c>
    </row>
    <row r="20" spans="1:7" ht="14.4" thickBot="1" x14ac:dyDescent="0.3"/>
    <row r="21" spans="1:7" ht="14.4" thickBot="1" x14ac:dyDescent="0.3">
      <c r="A21" t="s">
        <v>81</v>
      </c>
      <c r="F21" s="74">
        <f>1+LAE</f>
        <v>1.1000000000000001</v>
      </c>
    </row>
    <row r="22" spans="1:7" ht="14.4" thickBot="1" x14ac:dyDescent="0.3">
      <c r="A22" t="s">
        <v>82</v>
      </c>
      <c r="F22" s="74">
        <f>1/(1-Premium_Tax-Commission)</f>
        <v>1.1494252873563218</v>
      </c>
    </row>
    <row r="23" spans="1:7" ht="14.4" thickBot="1" x14ac:dyDescent="0.3">
      <c r="A23" s="7" t="s">
        <v>164</v>
      </c>
      <c r="F23" s="75">
        <f>Fixed_Expense+Per_Occurrence_Excess*LCF+UW_Profit*Per_Occurrence_Excess</f>
        <v>642712.43421703158</v>
      </c>
    </row>
    <row r="24" spans="1:7" ht="14.4" thickBot="1" x14ac:dyDescent="0.3">
      <c r="A24" t="s">
        <v>87</v>
      </c>
      <c r="F24" s="75">
        <f>(Basic+Limited_Loss*LCF)*TM</f>
        <v>909421.17312651034</v>
      </c>
    </row>
    <row r="25" spans="1:7" ht="14.4" thickBot="1" x14ac:dyDescent="0.3">
      <c r="A25" t="s">
        <v>88</v>
      </c>
      <c r="F25" s="75">
        <f>(Basic+0.5*Limited_Loss*LCF)*TM</f>
        <v>824085.54875695147</v>
      </c>
    </row>
    <row r="26" spans="1:7" ht="14.4" thickBot="1" x14ac:dyDescent="0.3">
      <c r="A26" t="s">
        <v>89</v>
      </c>
      <c r="F26" s="75">
        <f>(Basic+2*Limited_Loss*LCF)*TM</f>
        <v>1080092.4218656281</v>
      </c>
    </row>
    <row r="28" spans="1:7" x14ac:dyDescent="0.25">
      <c r="A28" s="5" t="s">
        <v>157</v>
      </c>
    </row>
    <row r="29" spans="1:7" x14ac:dyDescent="0.25">
      <c r="A29" s="94" t="s">
        <v>191</v>
      </c>
    </row>
    <row r="30" spans="1:7" x14ac:dyDescent="0.25">
      <c r="A30" s="94" t="s">
        <v>158</v>
      </c>
    </row>
    <row r="31" spans="1:7" x14ac:dyDescent="0.25">
      <c r="A31" s="94" t="s">
        <v>192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509"/>
  <sheetViews>
    <sheetView workbookViewId="0"/>
  </sheetViews>
  <sheetFormatPr defaultColWidth="9" defaultRowHeight="13.8" x14ac:dyDescent="0.25"/>
  <cols>
    <col min="1" max="1" width="9" style="3"/>
    <col min="2" max="2" width="11.09765625" style="3" bestFit="1" customWidth="1"/>
    <col min="3" max="4" width="9" style="3" customWidth="1"/>
    <col min="5" max="16384" width="9" style="3"/>
  </cols>
  <sheetData>
    <row r="1" spans="1:8" x14ac:dyDescent="0.25">
      <c r="A1" s="2" t="s">
        <v>90</v>
      </c>
    </row>
    <row r="4" spans="1:8" x14ac:dyDescent="0.25">
      <c r="A4" s="7" t="s">
        <v>159</v>
      </c>
      <c r="B4" s="7"/>
      <c r="C4" s="8"/>
      <c r="F4" s="43">
        <f>Limited_Loss</f>
        <v>134985.44218457496</v>
      </c>
    </row>
    <row r="6" spans="1:8" x14ac:dyDescent="0.25">
      <c r="A6" s="7" t="s">
        <v>92</v>
      </c>
    </row>
    <row r="8" spans="1:8" ht="14.4" thickBot="1" x14ac:dyDescent="0.3">
      <c r="A8" s="7">
        <v>1</v>
      </c>
      <c r="B8" s="8">
        <v>0</v>
      </c>
      <c r="C8" s="12"/>
    </row>
    <row r="9" spans="1:8" ht="14.4" thickBot="1" x14ac:dyDescent="0.3">
      <c r="A9" s="7">
        <f>A8+1</f>
        <v>2</v>
      </c>
      <c r="B9" s="76">
        <v>415</v>
      </c>
      <c r="F9" s="7" t="s">
        <v>93</v>
      </c>
      <c r="H9" s="77"/>
    </row>
    <row r="10" spans="1:8" ht="14.4" thickBot="1" x14ac:dyDescent="0.3">
      <c r="A10" s="7">
        <f t="shared" ref="A10:A73" si="0">A9+1</f>
        <v>3</v>
      </c>
      <c r="B10" s="76">
        <v>721</v>
      </c>
      <c r="F10" s="7" t="s">
        <v>94</v>
      </c>
      <c r="H10" s="78"/>
    </row>
    <row r="11" spans="1:8" x14ac:dyDescent="0.25">
      <c r="A11" s="7">
        <f t="shared" si="0"/>
        <v>4</v>
      </c>
      <c r="B11" s="76">
        <v>2466</v>
      </c>
    </row>
    <row r="12" spans="1:8" x14ac:dyDescent="0.25">
      <c r="A12" s="7">
        <f t="shared" si="0"/>
        <v>5</v>
      </c>
      <c r="B12" s="76">
        <v>3379</v>
      </c>
    </row>
    <row r="13" spans="1:8" x14ac:dyDescent="0.25">
      <c r="A13" s="7">
        <f t="shared" si="0"/>
        <v>6</v>
      </c>
      <c r="B13" s="76">
        <v>4178</v>
      </c>
    </row>
    <row r="14" spans="1:8" x14ac:dyDescent="0.25">
      <c r="A14" s="7">
        <f t="shared" si="0"/>
        <v>7</v>
      </c>
      <c r="B14" s="76">
        <v>4905</v>
      </c>
    </row>
    <row r="15" spans="1:8" x14ac:dyDescent="0.25">
      <c r="A15" s="7">
        <f t="shared" si="0"/>
        <v>8</v>
      </c>
      <c r="B15" s="76">
        <v>5416</v>
      </c>
    </row>
    <row r="16" spans="1:8" x14ac:dyDescent="0.25">
      <c r="A16" s="7">
        <f t="shared" si="0"/>
        <v>9</v>
      </c>
      <c r="B16" s="76">
        <v>5485</v>
      </c>
    </row>
    <row r="17" spans="1:2" x14ac:dyDescent="0.25">
      <c r="A17" s="7">
        <f t="shared" si="0"/>
        <v>10</v>
      </c>
      <c r="B17" s="76">
        <v>6025</v>
      </c>
    </row>
    <row r="18" spans="1:2" x14ac:dyDescent="0.25">
      <c r="A18" s="7">
        <f t="shared" si="0"/>
        <v>11</v>
      </c>
      <c r="B18" s="76">
        <v>6621</v>
      </c>
    </row>
    <row r="19" spans="1:2" x14ac:dyDescent="0.25">
      <c r="A19" s="7">
        <f t="shared" si="0"/>
        <v>12</v>
      </c>
      <c r="B19" s="76">
        <v>7305</v>
      </c>
    </row>
    <row r="20" spans="1:2" x14ac:dyDescent="0.25">
      <c r="A20" s="7">
        <f t="shared" si="0"/>
        <v>13</v>
      </c>
      <c r="B20" s="76">
        <v>8433</v>
      </c>
    </row>
    <row r="21" spans="1:2" x14ac:dyDescent="0.25">
      <c r="A21" s="7">
        <f t="shared" si="0"/>
        <v>14</v>
      </c>
      <c r="B21" s="76">
        <v>9344</v>
      </c>
    </row>
    <row r="22" spans="1:2" x14ac:dyDescent="0.25">
      <c r="A22" s="7">
        <f t="shared" si="0"/>
        <v>15</v>
      </c>
      <c r="B22" s="76">
        <v>9626</v>
      </c>
    </row>
    <row r="23" spans="1:2" x14ac:dyDescent="0.25">
      <c r="A23" s="7">
        <f t="shared" si="0"/>
        <v>16</v>
      </c>
      <c r="B23" s="76">
        <v>9895</v>
      </c>
    </row>
    <row r="24" spans="1:2" x14ac:dyDescent="0.25">
      <c r="A24" s="7">
        <f t="shared" si="0"/>
        <v>17</v>
      </c>
      <c r="B24" s="76">
        <v>10442</v>
      </c>
    </row>
    <row r="25" spans="1:2" x14ac:dyDescent="0.25">
      <c r="A25" s="7">
        <f t="shared" si="0"/>
        <v>18</v>
      </c>
      <c r="B25" s="76">
        <v>10917</v>
      </c>
    </row>
    <row r="26" spans="1:2" x14ac:dyDescent="0.25">
      <c r="A26" s="7">
        <f t="shared" si="0"/>
        <v>19</v>
      </c>
      <c r="B26" s="76">
        <v>11401</v>
      </c>
    </row>
    <row r="27" spans="1:2" x14ac:dyDescent="0.25">
      <c r="A27" s="7">
        <f t="shared" si="0"/>
        <v>20</v>
      </c>
      <c r="B27" s="76">
        <v>13043</v>
      </c>
    </row>
    <row r="28" spans="1:2" x14ac:dyDescent="0.25">
      <c r="A28" s="7">
        <f t="shared" si="0"/>
        <v>21</v>
      </c>
      <c r="B28" s="76">
        <v>13093</v>
      </c>
    </row>
    <row r="29" spans="1:2" x14ac:dyDescent="0.25">
      <c r="A29" s="7">
        <f t="shared" si="0"/>
        <v>22</v>
      </c>
      <c r="B29" s="76">
        <v>13512</v>
      </c>
    </row>
    <row r="30" spans="1:2" x14ac:dyDescent="0.25">
      <c r="A30" s="7">
        <f t="shared" si="0"/>
        <v>23</v>
      </c>
      <c r="B30" s="76">
        <v>13666</v>
      </c>
    </row>
    <row r="31" spans="1:2" x14ac:dyDescent="0.25">
      <c r="A31" s="7">
        <f t="shared" si="0"/>
        <v>24</v>
      </c>
      <c r="B31" s="76">
        <v>13959</v>
      </c>
    </row>
    <row r="32" spans="1:2" x14ac:dyDescent="0.25">
      <c r="A32" s="7">
        <f t="shared" si="0"/>
        <v>25</v>
      </c>
      <c r="B32" s="76">
        <v>14054</v>
      </c>
    </row>
    <row r="33" spans="1:2" x14ac:dyDescent="0.25">
      <c r="A33" s="7">
        <f t="shared" si="0"/>
        <v>26</v>
      </c>
      <c r="B33" s="76">
        <v>14100</v>
      </c>
    </row>
    <row r="34" spans="1:2" x14ac:dyDescent="0.25">
      <c r="A34" s="7">
        <f t="shared" si="0"/>
        <v>27</v>
      </c>
      <c r="B34" s="76">
        <v>15925</v>
      </c>
    </row>
    <row r="35" spans="1:2" x14ac:dyDescent="0.25">
      <c r="A35" s="7">
        <f t="shared" si="0"/>
        <v>28</v>
      </c>
      <c r="B35" s="76">
        <v>16591</v>
      </c>
    </row>
    <row r="36" spans="1:2" x14ac:dyDescent="0.25">
      <c r="A36" s="7">
        <f t="shared" si="0"/>
        <v>29</v>
      </c>
      <c r="B36" s="76">
        <v>16901</v>
      </c>
    </row>
    <row r="37" spans="1:2" x14ac:dyDescent="0.25">
      <c r="A37" s="7">
        <f t="shared" si="0"/>
        <v>30</v>
      </c>
      <c r="B37" s="76">
        <v>17043</v>
      </c>
    </row>
    <row r="38" spans="1:2" x14ac:dyDescent="0.25">
      <c r="A38" s="7">
        <f t="shared" si="0"/>
        <v>31</v>
      </c>
      <c r="B38" s="76">
        <v>17168</v>
      </c>
    </row>
    <row r="39" spans="1:2" x14ac:dyDescent="0.25">
      <c r="A39" s="7">
        <f t="shared" si="0"/>
        <v>32</v>
      </c>
      <c r="B39" s="76">
        <v>17173</v>
      </c>
    </row>
    <row r="40" spans="1:2" x14ac:dyDescent="0.25">
      <c r="A40" s="7">
        <f t="shared" si="0"/>
        <v>33</v>
      </c>
      <c r="B40" s="76">
        <v>17810</v>
      </c>
    </row>
    <row r="41" spans="1:2" x14ac:dyDescent="0.25">
      <c r="A41" s="7">
        <f t="shared" si="0"/>
        <v>34</v>
      </c>
      <c r="B41" s="76">
        <v>17898</v>
      </c>
    </row>
    <row r="42" spans="1:2" x14ac:dyDescent="0.25">
      <c r="A42" s="7">
        <f t="shared" si="0"/>
        <v>35</v>
      </c>
      <c r="B42" s="76">
        <v>18127</v>
      </c>
    </row>
    <row r="43" spans="1:2" x14ac:dyDescent="0.25">
      <c r="A43" s="7">
        <f t="shared" si="0"/>
        <v>36</v>
      </c>
      <c r="B43" s="76">
        <v>18500</v>
      </c>
    </row>
    <row r="44" spans="1:2" x14ac:dyDescent="0.25">
      <c r="A44" s="7">
        <f t="shared" si="0"/>
        <v>37</v>
      </c>
      <c r="B44" s="76">
        <v>18551</v>
      </c>
    </row>
    <row r="45" spans="1:2" x14ac:dyDescent="0.25">
      <c r="A45" s="7">
        <f t="shared" si="0"/>
        <v>38</v>
      </c>
      <c r="B45" s="76">
        <v>18817</v>
      </c>
    </row>
    <row r="46" spans="1:2" x14ac:dyDescent="0.25">
      <c r="A46" s="7">
        <f t="shared" si="0"/>
        <v>39</v>
      </c>
      <c r="B46" s="76">
        <v>19237</v>
      </c>
    </row>
    <row r="47" spans="1:2" x14ac:dyDescent="0.25">
      <c r="A47" s="7">
        <f t="shared" si="0"/>
        <v>40</v>
      </c>
      <c r="B47" s="76">
        <v>19784</v>
      </c>
    </row>
    <row r="48" spans="1:2" x14ac:dyDescent="0.25">
      <c r="A48" s="7">
        <f t="shared" si="0"/>
        <v>41</v>
      </c>
      <c r="B48" s="76">
        <v>19892</v>
      </c>
    </row>
    <row r="49" spans="1:2" x14ac:dyDescent="0.25">
      <c r="A49" s="7">
        <f t="shared" si="0"/>
        <v>42</v>
      </c>
      <c r="B49" s="76">
        <v>20139</v>
      </c>
    </row>
    <row r="50" spans="1:2" x14ac:dyDescent="0.25">
      <c r="A50" s="7">
        <f t="shared" si="0"/>
        <v>43</v>
      </c>
      <c r="B50" s="76">
        <v>20294</v>
      </c>
    </row>
    <row r="51" spans="1:2" x14ac:dyDescent="0.25">
      <c r="A51" s="7">
        <f t="shared" si="0"/>
        <v>44</v>
      </c>
      <c r="B51" s="76">
        <v>21097</v>
      </c>
    </row>
    <row r="52" spans="1:2" x14ac:dyDescent="0.25">
      <c r="A52" s="7">
        <f t="shared" si="0"/>
        <v>45</v>
      </c>
      <c r="B52" s="76">
        <v>21778</v>
      </c>
    </row>
    <row r="53" spans="1:2" x14ac:dyDescent="0.25">
      <c r="A53" s="7">
        <f t="shared" si="0"/>
        <v>46</v>
      </c>
      <c r="B53" s="76">
        <v>21792</v>
      </c>
    </row>
    <row r="54" spans="1:2" x14ac:dyDescent="0.25">
      <c r="A54" s="7">
        <f t="shared" si="0"/>
        <v>47</v>
      </c>
      <c r="B54" s="76">
        <v>22098</v>
      </c>
    </row>
    <row r="55" spans="1:2" x14ac:dyDescent="0.25">
      <c r="A55" s="7">
        <f t="shared" si="0"/>
        <v>48</v>
      </c>
      <c r="B55" s="76">
        <v>24527</v>
      </c>
    </row>
    <row r="56" spans="1:2" x14ac:dyDescent="0.25">
      <c r="A56" s="7">
        <f t="shared" si="0"/>
        <v>49</v>
      </c>
      <c r="B56" s="76">
        <v>25179</v>
      </c>
    </row>
    <row r="57" spans="1:2" x14ac:dyDescent="0.25">
      <c r="A57" s="7">
        <f t="shared" si="0"/>
        <v>50</v>
      </c>
      <c r="B57" s="76">
        <v>26007</v>
      </c>
    </row>
    <row r="58" spans="1:2" x14ac:dyDescent="0.25">
      <c r="A58" s="7">
        <f t="shared" si="0"/>
        <v>51</v>
      </c>
      <c r="B58" s="76">
        <v>26260</v>
      </c>
    </row>
    <row r="59" spans="1:2" x14ac:dyDescent="0.25">
      <c r="A59" s="7">
        <f t="shared" si="0"/>
        <v>52</v>
      </c>
      <c r="B59" s="76">
        <v>26419</v>
      </c>
    </row>
    <row r="60" spans="1:2" x14ac:dyDescent="0.25">
      <c r="A60" s="7">
        <f t="shared" si="0"/>
        <v>53</v>
      </c>
      <c r="B60" s="76">
        <v>26655</v>
      </c>
    </row>
    <row r="61" spans="1:2" x14ac:dyDescent="0.25">
      <c r="A61" s="7">
        <f t="shared" si="0"/>
        <v>54</v>
      </c>
      <c r="B61" s="76">
        <v>26700</v>
      </c>
    </row>
    <row r="62" spans="1:2" x14ac:dyDescent="0.25">
      <c r="A62" s="7">
        <f t="shared" si="0"/>
        <v>55</v>
      </c>
      <c r="B62" s="76">
        <v>26810</v>
      </c>
    </row>
    <row r="63" spans="1:2" x14ac:dyDescent="0.25">
      <c r="A63" s="7">
        <f t="shared" si="0"/>
        <v>56</v>
      </c>
      <c r="B63" s="76">
        <v>26897</v>
      </c>
    </row>
    <row r="64" spans="1:2" x14ac:dyDescent="0.25">
      <c r="A64" s="7">
        <f t="shared" si="0"/>
        <v>57</v>
      </c>
      <c r="B64" s="76">
        <v>27249</v>
      </c>
    </row>
    <row r="65" spans="1:2" x14ac:dyDescent="0.25">
      <c r="A65" s="7">
        <f t="shared" si="0"/>
        <v>58</v>
      </c>
      <c r="B65" s="76">
        <v>27427</v>
      </c>
    </row>
    <row r="66" spans="1:2" x14ac:dyDescent="0.25">
      <c r="A66" s="7">
        <f t="shared" si="0"/>
        <v>59</v>
      </c>
      <c r="B66" s="76">
        <v>27871</v>
      </c>
    </row>
    <row r="67" spans="1:2" x14ac:dyDescent="0.25">
      <c r="A67" s="7">
        <f t="shared" si="0"/>
        <v>60</v>
      </c>
      <c r="B67" s="76">
        <v>28204</v>
      </c>
    </row>
    <row r="68" spans="1:2" x14ac:dyDescent="0.25">
      <c r="A68" s="7">
        <f t="shared" si="0"/>
        <v>61</v>
      </c>
      <c r="B68" s="76">
        <v>29666</v>
      </c>
    </row>
    <row r="69" spans="1:2" x14ac:dyDescent="0.25">
      <c r="A69" s="7">
        <f t="shared" si="0"/>
        <v>62</v>
      </c>
      <c r="B69" s="76">
        <v>30289</v>
      </c>
    </row>
    <row r="70" spans="1:2" x14ac:dyDescent="0.25">
      <c r="A70" s="7">
        <f t="shared" si="0"/>
        <v>63</v>
      </c>
      <c r="B70" s="76">
        <v>30637</v>
      </c>
    </row>
    <row r="71" spans="1:2" x14ac:dyDescent="0.25">
      <c r="A71" s="7">
        <f t="shared" si="0"/>
        <v>64</v>
      </c>
      <c r="B71" s="76">
        <v>30760</v>
      </c>
    </row>
    <row r="72" spans="1:2" x14ac:dyDescent="0.25">
      <c r="A72" s="7">
        <f t="shared" si="0"/>
        <v>65</v>
      </c>
      <c r="B72" s="76">
        <v>31124</v>
      </c>
    </row>
    <row r="73" spans="1:2" x14ac:dyDescent="0.25">
      <c r="A73" s="7">
        <f t="shared" si="0"/>
        <v>66</v>
      </c>
      <c r="B73" s="76">
        <v>31287</v>
      </c>
    </row>
    <row r="74" spans="1:2" x14ac:dyDescent="0.25">
      <c r="A74" s="7">
        <f t="shared" ref="A74:A137" si="1">A73+1</f>
        <v>67</v>
      </c>
      <c r="B74" s="76">
        <v>31343</v>
      </c>
    </row>
    <row r="75" spans="1:2" x14ac:dyDescent="0.25">
      <c r="A75" s="7">
        <f t="shared" si="1"/>
        <v>68</v>
      </c>
      <c r="B75" s="76">
        <v>31663</v>
      </c>
    </row>
    <row r="76" spans="1:2" x14ac:dyDescent="0.25">
      <c r="A76" s="7">
        <f t="shared" si="1"/>
        <v>69</v>
      </c>
      <c r="B76" s="76">
        <v>32182</v>
      </c>
    </row>
    <row r="77" spans="1:2" x14ac:dyDescent="0.25">
      <c r="A77" s="7">
        <f t="shared" si="1"/>
        <v>70</v>
      </c>
      <c r="B77" s="76">
        <v>32410</v>
      </c>
    </row>
    <row r="78" spans="1:2" x14ac:dyDescent="0.25">
      <c r="A78" s="7">
        <f t="shared" si="1"/>
        <v>71</v>
      </c>
      <c r="B78" s="76">
        <v>32655</v>
      </c>
    </row>
    <row r="79" spans="1:2" x14ac:dyDescent="0.25">
      <c r="A79" s="7">
        <f t="shared" si="1"/>
        <v>72</v>
      </c>
      <c r="B79" s="76">
        <v>32718</v>
      </c>
    </row>
    <row r="80" spans="1:2" x14ac:dyDescent="0.25">
      <c r="A80" s="7">
        <f t="shared" si="1"/>
        <v>73</v>
      </c>
      <c r="B80" s="76">
        <v>32898</v>
      </c>
    </row>
    <row r="81" spans="1:2" x14ac:dyDescent="0.25">
      <c r="A81" s="7">
        <f t="shared" si="1"/>
        <v>74</v>
      </c>
      <c r="B81" s="76">
        <v>33788</v>
      </c>
    </row>
    <row r="82" spans="1:2" x14ac:dyDescent="0.25">
      <c r="A82" s="7">
        <f t="shared" si="1"/>
        <v>75</v>
      </c>
      <c r="B82" s="76">
        <v>34027</v>
      </c>
    </row>
    <row r="83" spans="1:2" x14ac:dyDescent="0.25">
      <c r="A83" s="7">
        <f t="shared" si="1"/>
        <v>76</v>
      </c>
      <c r="B83" s="76">
        <v>34143</v>
      </c>
    </row>
    <row r="84" spans="1:2" x14ac:dyDescent="0.25">
      <c r="A84" s="7">
        <f t="shared" si="1"/>
        <v>77</v>
      </c>
      <c r="B84" s="76">
        <v>35142</v>
      </c>
    </row>
    <row r="85" spans="1:2" x14ac:dyDescent="0.25">
      <c r="A85" s="7">
        <f t="shared" si="1"/>
        <v>78</v>
      </c>
      <c r="B85" s="76">
        <v>35345</v>
      </c>
    </row>
    <row r="86" spans="1:2" x14ac:dyDescent="0.25">
      <c r="A86" s="7">
        <f t="shared" si="1"/>
        <v>79</v>
      </c>
      <c r="B86" s="76">
        <v>35672</v>
      </c>
    </row>
    <row r="87" spans="1:2" x14ac:dyDescent="0.25">
      <c r="A87" s="7">
        <f t="shared" si="1"/>
        <v>80</v>
      </c>
      <c r="B87" s="76">
        <v>35971</v>
      </c>
    </row>
    <row r="88" spans="1:2" x14ac:dyDescent="0.25">
      <c r="A88" s="7">
        <f t="shared" si="1"/>
        <v>81</v>
      </c>
      <c r="B88" s="76">
        <v>36893</v>
      </c>
    </row>
    <row r="89" spans="1:2" x14ac:dyDescent="0.25">
      <c r="A89" s="7">
        <f t="shared" si="1"/>
        <v>82</v>
      </c>
      <c r="B89" s="76">
        <v>36910</v>
      </c>
    </row>
    <row r="90" spans="1:2" x14ac:dyDescent="0.25">
      <c r="A90" s="7">
        <f t="shared" si="1"/>
        <v>83</v>
      </c>
      <c r="B90" s="76">
        <v>36997</v>
      </c>
    </row>
    <row r="91" spans="1:2" x14ac:dyDescent="0.25">
      <c r="A91" s="7">
        <f t="shared" si="1"/>
        <v>84</v>
      </c>
      <c r="B91" s="76">
        <v>37045</v>
      </c>
    </row>
    <row r="92" spans="1:2" x14ac:dyDescent="0.25">
      <c r="A92" s="7">
        <f t="shared" si="1"/>
        <v>85</v>
      </c>
      <c r="B92" s="76">
        <v>37161</v>
      </c>
    </row>
    <row r="93" spans="1:2" x14ac:dyDescent="0.25">
      <c r="A93" s="7">
        <f t="shared" si="1"/>
        <v>86</v>
      </c>
      <c r="B93" s="76">
        <v>37638</v>
      </c>
    </row>
    <row r="94" spans="1:2" x14ac:dyDescent="0.25">
      <c r="A94" s="7">
        <f t="shared" si="1"/>
        <v>87</v>
      </c>
      <c r="B94" s="76">
        <v>37915</v>
      </c>
    </row>
    <row r="95" spans="1:2" x14ac:dyDescent="0.25">
      <c r="A95" s="7">
        <f t="shared" si="1"/>
        <v>88</v>
      </c>
      <c r="B95" s="76">
        <v>38294</v>
      </c>
    </row>
    <row r="96" spans="1:2" x14ac:dyDescent="0.25">
      <c r="A96" s="7">
        <f t="shared" si="1"/>
        <v>89</v>
      </c>
      <c r="B96" s="76">
        <v>38856</v>
      </c>
    </row>
    <row r="97" spans="1:2" x14ac:dyDescent="0.25">
      <c r="A97" s="7">
        <f t="shared" si="1"/>
        <v>90</v>
      </c>
      <c r="B97" s="76">
        <v>39279</v>
      </c>
    </row>
    <row r="98" spans="1:2" x14ac:dyDescent="0.25">
      <c r="A98" s="7">
        <f t="shared" si="1"/>
        <v>91</v>
      </c>
      <c r="B98" s="76">
        <v>39496</v>
      </c>
    </row>
    <row r="99" spans="1:2" x14ac:dyDescent="0.25">
      <c r="A99" s="7">
        <f t="shared" si="1"/>
        <v>92</v>
      </c>
      <c r="B99" s="76">
        <v>39541</v>
      </c>
    </row>
    <row r="100" spans="1:2" x14ac:dyDescent="0.25">
      <c r="A100" s="7">
        <f t="shared" si="1"/>
        <v>93</v>
      </c>
      <c r="B100" s="76">
        <v>41379</v>
      </c>
    </row>
    <row r="101" spans="1:2" x14ac:dyDescent="0.25">
      <c r="A101" s="7">
        <f t="shared" si="1"/>
        <v>94</v>
      </c>
      <c r="B101" s="76">
        <v>41862</v>
      </c>
    </row>
    <row r="102" spans="1:2" x14ac:dyDescent="0.25">
      <c r="A102" s="7">
        <f t="shared" si="1"/>
        <v>95</v>
      </c>
      <c r="B102" s="76">
        <v>41874</v>
      </c>
    </row>
    <row r="103" spans="1:2" x14ac:dyDescent="0.25">
      <c r="A103" s="7">
        <f t="shared" si="1"/>
        <v>96</v>
      </c>
      <c r="B103" s="76">
        <v>42023</v>
      </c>
    </row>
    <row r="104" spans="1:2" x14ac:dyDescent="0.25">
      <c r="A104" s="7">
        <f t="shared" si="1"/>
        <v>97</v>
      </c>
      <c r="B104" s="76">
        <v>43222</v>
      </c>
    </row>
    <row r="105" spans="1:2" x14ac:dyDescent="0.25">
      <c r="A105" s="7">
        <f t="shared" si="1"/>
        <v>98</v>
      </c>
      <c r="B105" s="76">
        <v>43225</v>
      </c>
    </row>
    <row r="106" spans="1:2" x14ac:dyDescent="0.25">
      <c r="A106" s="7">
        <f t="shared" si="1"/>
        <v>99</v>
      </c>
      <c r="B106" s="76">
        <v>45245</v>
      </c>
    </row>
    <row r="107" spans="1:2" x14ac:dyDescent="0.25">
      <c r="A107" s="7">
        <f t="shared" si="1"/>
        <v>100</v>
      </c>
      <c r="B107" s="76">
        <v>45568</v>
      </c>
    </row>
    <row r="108" spans="1:2" x14ac:dyDescent="0.25">
      <c r="A108" s="7">
        <f t="shared" si="1"/>
        <v>101</v>
      </c>
      <c r="B108" s="76">
        <v>46162</v>
      </c>
    </row>
    <row r="109" spans="1:2" x14ac:dyDescent="0.25">
      <c r="A109" s="7">
        <f t="shared" si="1"/>
        <v>102</v>
      </c>
      <c r="B109" s="76">
        <v>46965</v>
      </c>
    </row>
    <row r="110" spans="1:2" x14ac:dyDescent="0.25">
      <c r="A110" s="7">
        <f t="shared" si="1"/>
        <v>103</v>
      </c>
      <c r="B110" s="76">
        <v>47511</v>
      </c>
    </row>
    <row r="111" spans="1:2" x14ac:dyDescent="0.25">
      <c r="A111" s="7">
        <f t="shared" si="1"/>
        <v>104</v>
      </c>
      <c r="B111" s="76">
        <v>48017</v>
      </c>
    </row>
    <row r="112" spans="1:2" x14ac:dyDescent="0.25">
      <c r="A112" s="7">
        <f t="shared" si="1"/>
        <v>105</v>
      </c>
      <c r="B112" s="76">
        <v>48037</v>
      </c>
    </row>
    <row r="113" spans="1:2" x14ac:dyDescent="0.25">
      <c r="A113" s="7">
        <f t="shared" si="1"/>
        <v>106</v>
      </c>
      <c r="B113" s="76">
        <v>48192</v>
      </c>
    </row>
    <row r="114" spans="1:2" x14ac:dyDescent="0.25">
      <c r="A114" s="7">
        <f t="shared" si="1"/>
        <v>107</v>
      </c>
      <c r="B114" s="76">
        <v>48582</v>
      </c>
    </row>
    <row r="115" spans="1:2" x14ac:dyDescent="0.25">
      <c r="A115" s="7">
        <f t="shared" si="1"/>
        <v>108</v>
      </c>
      <c r="B115" s="76">
        <v>48617</v>
      </c>
    </row>
    <row r="116" spans="1:2" x14ac:dyDescent="0.25">
      <c r="A116" s="7">
        <f t="shared" si="1"/>
        <v>109</v>
      </c>
      <c r="B116" s="76">
        <v>48745</v>
      </c>
    </row>
    <row r="117" spans="1:2" x14ac:dyDescent="0.25">
      <c r="A117" s="7">
        <f t="shared" si="1"/>
        <v>110</v>
      </c>
      <c r="B117" s="76">
        <v>49836</v>
      </c>
    </row>
    <row r="118" spans="1:2" x14ac:dyDescent="0.25">
      <c r="A118" s="7">
        <f t="shared" si="1"/>
        <v>111</v>
      </c>
      <c r="B118" s="76">
        <v>50063</v>
      </c>
    </row>
    <row r="119" spans="1:2" x14ac:dyDescent="0.25">
      <c r="A119" s="7">
        <f t="shared" si="1"/>
        <v>112</v>
      </c>
      <c r="B119" s="76">
        <v>51004</v>
      </c>
    </row>
    <row r="120" spans="1:2" x14ac:dyDescent="0.25">
      <c r="A120" s="7">
        <f t="shared" si="1"/>
        <v>113</v>
      </c>
      <c r="B120" s="76">
        <v>51363</v>
      </c>
    </row>
    <row r="121" spans="1:2" x14ac:dyDescent="0.25">
      <c r="A121" s="7">
        <f t="shared" si="1"/>
        <v>114</v>
      </c>
      <c r="B121" s="76">
        <v>53117</v>
      </c>
    </row>
    <row r="122" spans="1:2" x14ac:dyDescent="0.25">
      <c r="A122" s="7">
        <f t="shared" si="1"/>
        <v>115</v>
      </c>
      <c r="B122" s="76">
        <v>53156</v>
      </c>
    </row>
    <row r="123" spans="1:2" x14ac:dyDescent="0.25">
      <c r="A123" s="7">
        <f t="shared" si="1"/>
        <v>116</v>
      </c>
      <c r="B123" s="76">
        <v>53357</v>
      </c>
    </row>
    <row r="124" spans="1:2" x14ac:dyDescent="0.25">
      <c r="A124" s="7">
        <f t="shared" si="1"/>
        <v>117</v>
      </c>
      <c r="B124" s="76">
        <v>53389</v>
      </c>
    </row>
    <row r="125" spans="1:2" x14ac:dyDescent="0.25">
      <c r="A125" s="7">
        <f t="shared" si="1"/>
        <v>118</v>
      </c>
      <c r="B125" s="76">
        <v>53403</v>
      </c>
    </row>
    <row r="126" spans="1:2" x14ac:dyDescent="0.25">
      <c r="A126" s="7">
        <f t="shared" si="1"/>
        <v>119</v>
      </c>
      <c r="B126" s="76">
        <v>53440</v>
      </c>
    </row>
    <row r="127" spans="1:2" x14ac:dyDescent="0.25">
      <c r="A127" s="7">
        <f t="shared" si="1"/>
        <v>120</v>
      </c>
      <c r="B127" s="76">
        <v>54247</v>
      </c>
    </row>
    <row r="128" spans="1:2" x14ac:dyDescent="0.25">
      <c r="A128" s="7">
        <f t="shared" si="1"/>
        <v>121</v>
      </c>
      <c r="B128" s="76">
        <v>54580</v>
      </c>
    </row>
    <row r="129" spans="1:2" x14ac:dyDescent="0.25">
      <c r="A129" s="7">
        <f t="shared" si="1"/>
        <v>122</v>
      </c>
      <c r="B129" s="76">
        <v>54651</v>
      </c>
    </row>
    <row r="130" spans="1:2" x14ac:dyDescent="0.25">
      <c r="A130" s="7">
        <f t="shared" si="1"/>
        <v>123</v>
      </c>
      <c r="B130" s="76">
        <v>54812</v>
      </c>
    </row>
    <row r="131" spans="1:2" x14ac:dyDescent="0.25">
      <c r="A131" s="7">
        <f t="shared" si="1"/>
        <v>124</v>
      </c>
      <c r="B131" s="76">
        <v>54976</v>
      </c>
    </row>
    <row r="132" spans="1:2" x14ac:dyDescent="0.25">
      <c r="A132" s="7">
        <f t="shared" si="1"/>
        <v>125</v>
      </c>
      <c r="B132" s="76">
        <v>55039</v>
      </c>
    </row>
    <row r="133" spans="1:2" x14ac:dyDescent="0.25">
      <c r="A133" s="7">
        <f t="shared" si="1"/>
        <v>126</v>
      </c>
      <c r="B133" s="76">
        <v>55214</v>
      </c>
    </row>
    <row r="134" spans="1:2" x14ac:dyDescent="0.25">
      <c r="A134" s="7">
        <f t="shared" si="1"/>
        <v>127</v>
      </c>
      <c r="B134" s="76">
        <v>56188</v>
      </c>
    </row>
    <row r="135" spans="1:2" x14ac:dyDescent="0.25">
      <c r="A135" s="7">
        <f t="shared" si="1"/>
        <v>128</v>
      </c>
      <c r="B135" s="76">
        <v>56366</v>
      </c>
    </row>
    <row r="136" spans="1:2" x14ac:dyDescent="0.25">
      <c r="A136" s="7">
        <f t="shared" si="1"/>
        <v>129</v>
      </c>
      <c r="B136" s="76">
        <v>56457</v>
      </c>
    </row>
    <row r="137" spans="1:2" x14ac:dyDescent="0.25">
      <c r="A137" s="7">
        <f t="shared" si="1"/>
        <v>130</v>
      </c>
      <c r="B137" s="76">
        <v>56982</v>
      </c>
    </row>
    <row r="138" spans="1:2" x14ac:dyDescent="0.25">
      <c r="A138" s="7">
        <f t="shared" ref="A138:A201" si="2">A137+1</f>
        <v>131</v>
      </c>
      <c r="B138" s="76">
        <v>57142</v>
      </c>
    </row>
    <row r="139" spans="1:2" x14ac:dyDescent="0.25">
      <c r="A139" s="7">
        <f t="shared" si="2"/>
        <v>132</v>
      </c>
      <c r="B139" s="76">
        <v>57605</v>
      </c>
    </row>
    <row r="140" spans="1:2" x14ac:dyDescent="0.25">
      <c r="A140" s="7">
        <f t="shared" si="2"/>
        <v>133</v>
      </c>
      <c r="B140" s="76">
        <v>57804</v>
      </c>
    </row>
    <row r="141" spans="1:2" x14ac:dyDescent="0.25">
      <c r="A141" s="7">
        <f t="shared" si="2"/>
        <v>134</v>
      </c>
      <c r="B141" s="76">
        <v>58798</v>
      </c>
    </row>
    <row r="142" spans="1:2" x14ac:dyDescent="0.25">
      <c r="A142" s="7">
        <f t="shared" si="2"/>
        <v>135</v>
      </c>
      <c r="B142" s="76">
        <v>58817</v>
      </c>
    </row>
    <row r="143" spans="1:2" x14ac:dyDescent="0.25">
      <c r="A143" s="7">
        <f t="shared" si="2"/>
        <v>136</v>
      </c>
      <c r="B143" s="76">
        <v>59722</v>
      </c>
    </row>
    <row r="144" spans="1:2" x14ac:dyDescent="0.25">
      <c r="A144" s="7">
        <f t="shared" si="2"/>
        <v>137</v>
      </c>
      <c r="B144" s="76">
        <v>60731</v>
      </c>
    </row>
    <row r="145" spans="1:2" x14ac:dyDescent="0.25">
      <c r="A145" s="7">
        <f t="shared" si="2"/>
        <v>138</v>
      </c>
      <c r="B145" s="76">
        <v>60939</v>
      </c>
    </row>
    <row r="146" spans="1:2" x14ac:dyDescent="0.25">
      <c r="A146" s="7">
        <f t="shared" si="2"/>
        <v>139</v>
      </c>
      <c r="B146" s="76">
        <v>61142</v>
      </c>
    </row>
    <row r="147" spans="1:2" x14ac:dyDescent="0.25">
      <c r="A147" s="7">
        <f t="shared" si="2"/>
        <v>140</v>
      </c>
      <c r="B147" s="76">
        <v>61786</v>
      </c>
    </row>
    <row r="148" spans="1:2" x14ac:dyDescent="0.25">
      <c r="A148" s="7">
        <f t="shared" si="2"/>
        <v>141</v>
      </c>
      <c r="B148" s="76">
        <v>62194</v>
      </c>
    </row>
    <row r="149" spans="1:2" x14ac:dyDescent="0.25">
      <c r="A149" s="7">
        <f t="shared" si="2"/>
        <v>142</v>
      </c>
      <c r="B149" s="76">
        <v>62210</v>
      </c>
    </row>
    <row r="150" spans="1:2" x14ac:dyDescent="0.25">
      <c r="A150" s="7">
        <f t="shared" si="2"/>
        <v>143</v>
      </c>
      <c r="B150" s="76">
        <v>62232</v>
      </c>
    </row>
    <row r="151" spans="1:2" x14ac:dyDescent="0.25">
      <c r="A151" s="7">
        <f t="shared" si="2"/>
        <v>144</v>
      </c>
      <c r="B151" s="76">
        <v>62321</v>
      </c>
    </row>
    <row r="152" spans="1:2" x14ac:dyDescent="0.25">
      <c r="A152" s="7">
        <f t="shared" si="2"/>
        <v>145</v>
      </c>
      <c r="B152" s="76">
        <v>62671</v>
      </c>
    </row>
    <row r="153" spans="1:2" x14ac:dyDescent="0.25">
      <c r="A153" s="7">
        <f t="shared" si="2"/>
        <v>146</v>
      </c>
      <c r="B153" s="76">
        <v>62852</v>
      </c>
    </row>
    <row r="154" spans="1:2" x14ac:dyDescent="0.25">
      <c r="A154" s="7">
        <f t="shared" si="2"/>
        <v>147</v>
      </c>
      <c r="B154" s="76">
        <v>63864</v>
      </c>
    </row>
    <row r="155" spans="1:2" x14ac:dyDescent="0.25">
      <c r="A155" s="7">
        <f t="shared" si="2"/>
        <v>148</v>
      </c>
      <c r="B155" s="76">
        <v>63991</v>
      </c>
    </row>
    <row r="156" spans="1:2" x14ac:dyDescent="0.25">
      <c r="A156" s="7">
        <f t="shared" si="2"/>
        <v>149</v>
      </c>
      <c r="B156" s="76">
        <v>64279</v>
      </c>
    </row>
    <row r="157" spans="1:2" x14ac:dyDescent="0.25">
      <c r="A157" s="7">
        <f t="shared" si="2"/>
        <v>150</v>
      </c>
      <c r="B157" s="76">
        <v>64477</v>
      </c>
    </row>
    <row r="158" spans="1:2" x14ac:dyDescent="0.25">
      <c r="A158" s="7">
        <f t="shared" si="2"/>
        <v>151</v>
      </c>
      <c r="B158" s="76">
        <v>64595</v>
      </c>
    </row>
    <row r="159" spans="1:2" x14ac:dyDescent="0.25">
      <c r="A159" s="7">
        <f t="shared" si="2"/>
        <v>152</v>
      </c>
      <c r="B159" s="76">
        <v>64764</v>
      </c>
    </row>
    <row r="160" spans="1:2" x14ac:dyDescent="0.25">
      <c r="A160" s="7">
        <f t="shared" si="2"/>
        <v>153</v>
      </c>
      <c r="B160" s="76">
        <v>65085</v>
      </c>
    </row>
    <row r="161" spans="1:2" x14ac:dyDescent="0.25">
      <c r="A161" s="7">
        <f t="shared" si="2"/>
        <v>154</v>
      </c>
      <c r="B161" s="76">
        <v>65329</v>
      </c>
    </row>
    <row r="162" spans="1:2" x14ac:dyDescent="0.25">
      <c r="A162" s="7">
        <f t="shared" si="2"/>
        <v>155</v>
      </c>
      <c r="B162" s="76">
        <v>65641</v>
      </c>
    </row>
    <row r="163" spans="1:2" x14ac:dyDescent="0.25">
      <c r="A163" s="7">
        <f t="shared" si="2"/>
        <v>156</v>
      </c>
      <c r="B163" s="76">
        <v>67794</v>
      </c>
    </row>
    <row r="164" spans="1:2" x14ac:dyDescent="0.25">
      <c r="A164" s="7">
        <f t="shared" si="2"/>
        <v>157</v>
      </c>
      <c r="B164" s="76">
        <v>68230</v>
      </c>
    </row>
    <row r="165" spans="1:2" x14ac:dyDescent="0.25">
      <c r="A165" s="7">
        <f t="shared" si="2"/>
        <v>158</v>
      </c>
      <c r="B165" s="76">
        <v>69293</v>
      </c>
    </row>
    <row r="166" spans="1:2" x14ac:dyDescent="0.25">
      <c r="A166" s="7">
        <f t="shared" si="2"/>
        <v>159</v>
      </c>
      <c r="B166" s="76">
        <v>70448</v>
      </c>
    </row>
    <row r="167" spans="1:2" x14ac:dyDescent="0.25">
      <c r="A167" s="7">
        <f t="shared" si="2"/>
        <v>160</v>
      </c>
      <c r="B167" s="76">
        <v>70631</v>
      </c>
    </row>
    <row r="168" spans="1:2" x14ac:dyDescent="0.25">
      <c r="A168" s="7">
        <f t="shared" si="2"/>
        <v>161</v>
      </c>
      <c r="B168" s="76">
        <v>71508</v>
      </c>
    </row>
    <row r="169" spans="1:2" x14ac:dyDescent="0.25">
      <c r="A169" s="7">
        <f t="shared" si="2"/>
        <v>162</v>
      </c>
      <c r="B169" s="76">
        <v>73239</v>
      </c>
    </row>
    <row r="170" spans="1:2" x14ac:dyDescent="0.25">
      <c r="A170" s="7">
        <f t="shared" si="2"/>
        <v>163</v>
      </c>
      <c r="B170" s="76">
        <v>74041</v>
      </c>
    </row>
    <row r="171" spans="1:2" x14ac:dyDescent="0.25">
      <c r="A171" s="7">
        <f t="shared" si="2"/>
        <v>164</v>
      </c>
      <c r="B171" s="76">
        <v>74186</v>
      </c>
    </row>
    <row r="172" spans="1:2" x14ac:dyDescent="0.25">
      <c r="A172" s="7">
        <f t="shared" si="2"/>
        <v>165</v>
      </c>
      <c r="B172" s="76">
        <v>75030</v>
      </c>
    </row>
    <row r="173" spans="1:2" x14ac:dyDescent="0.25">
      <c r="A173" s="7">
        <f t="shared" si="2"/>
        <v>166</v>
      </c>
      <c r="B173" s="76">
        <v>75996</v>
      </c>
    </row>
    <row r="174" spans="1:2" x14ac:dyDescent="0.25">
      <c r="A174" s="7">
        <f t="shared" si="2"/>
        <v>167</v>
      </c>
      <c r="B174" s="76">
        <v>76443</v>
      </c>
    </row>
    <row r="175" spans="1:2" x14ac:dyDescent="0.25">
      <c r="A175" s="7">
        <f t="shared" si="2"/>
        <v>168</v>
      </c>
      <c r="B175" s="76">
        <v>77121</v>
      </c>
    </row>
    <row r="176" spans="1:2" x14ac:dyDescent="0.25">
      <c r="A176" s="7">
        <f t="shared" si="2"/>
        <v>169</v>
      </c>
      <c r="B176" s="76">
        <v>77284</v>
      </c>
    </row>
    <row r="177" spans="1:2" x14ac:dyDescent="0.25">
      <c r="A177" s="7">
        <f t="shared" si="2"/>
        <v>170</v>
      </c>
      <c r="B177" s="76">
        <v>77613</v>
      </c>
    </row>
    <row r="178" spans="1:2" x14ac:dyDescent="0.25">
      <c r="A178" s="7">
        <f t="shared" si="2"/>
        <v>171</v>
      </c>
      <c r="B178" s="76">
        <v>77746</v>
      </c>
    </row>
    <row r="179" spans="1:2" x14ac:dyDescent="0.25">
      <c r="A179" s="7">
        <f t="shared" si="2"/>
        <v>172</v>
      </c>
      <c r="B179" s="76">
        <v>79341</v>
      </c>
    </row>
    <row r="180" spans="1:2" x14ac:dyDescent="0.25">
      <c r="A180" s="7">
        <f t="shared" si="2"/>
        <v>173</v>
      </c>
      <c r="B180" s="76">
        <v>80754</v>
      </c>
    </row>
    <row r="181" spans="1:2" x14ac:dyDescent="0.25">
      <c r="A181" s="7">
        <f t="shared" si="2"/>
        <v>174</v>
      </c>
      <c r="B181" s="76">
        <v>82335</v>
      </c>
    </row>
    <row r="182" spans="1:2" x14ac:dyDescent="0.25">
      <c r="A182" s="7">
        <f t="shared" si="2"/>
        <v>175</v>
      </c>
      <c r="B182" s="76">
        <v>83260</v>
      </c>
    </row>
    <row r="183" spans="1:2" x14ac:dyDescent="0.25">
      <c r="A183" s="7">
        <f t="shared" si="2"/>
        <v>176</v>
      </c>
      <c r="B183" s="76">
        <v>83465</v>
      </c>
    </row>
    <row r="184" spans="1:2" x14ac:dyDescent="0.25">
      <c r="A184" s="7">
        <f t="shared" si="2"/>
        <v>177</v>
      </c>
      <c r="B184" s="76">
        <v>83813</v>
      </c>
    </row>
    <row r="185" spans="1:2" x14ac:dyDescent="0.25">
      <c r="A185" s="7">
        <f t="shared" si="2"/>
        <v>178</v>
      </c>
      <c r="B185" s="76">
        <v>83835</v>
      </c>
    </row>
    <row r="186" spans="1:2" x14ac:dyDescent="0.25">
      <c r="A186" s="7">
        <f t="shared" si="2"/>
        <v>179</v>
      </c>
      <c r="B186" s="76">
        <v>83986</v>
      </c>
    </row>
    <row r="187" spans="1:2" x14ac:dyDescent="0.25">
      <c r="A187" s="7">
        <f t="shared" si="2"/>
        <v>180</v>
      </c>
      <c r="B187" s="76">
        <v>85300</v>
      </c>
    </row>
    <row r="188" spans="1:2" x14ac:dyDescent="0.25">
      <c r="A188" s="7">
        <f t="shared" si="2"/>
        <v>181</v>
      </c>
      <c r="B188" s="76">
        <v>85861</v>
      </c>
    </row>
    <row r="189" spans="1:2" x14ac:dyDescent="0.25">
      <c r="A189" s="7">
        <f t="shared" si="2"/>
        <v>182</v>
      </c>
      <c r="B189" s="76">
        <v>86641</v>
      </c>
    </row>
    <row r="190" spans="1:2" x14ac:dyDescent="0.25">
      <c r="A190" s="7">
        <f t="shared" si="2"/>
        <v>183</v>
      </c>
      <c r="B190" s="76">
        <v>86958</v>
      </c>
    </row>
    <row r="191" spans="1:2" x14ac:dyDescent="0.25">
      <c r="A191" s="7">
        <f t="shared" si="2"/>
        <v>184</v>
      </c>
      <c r="B191" s="76">
        <v>87108</v>
      </c>
    </row>
    <row r="192" spans="1:2" x14ac:dyDescent="0.25">
      <c r="A192" s="7">
        <f t="shared" si="2"/>
        <v>185</v>
      </c>
      <c r="B192" s="76">
        <v>87342</v>
      </c>
    </row>
    <row r="193" spans="1:2" x14ac:dyDescent="0.25">
      <c r="A193" s="7">
        <f t="shared" si="2"/>
        <v>186</v>
      </c>
      <c r="B193" s="76">
        <v>89714</v>
      </c>
    </row>
    <row r="194" spans="1:2" x14ac:dyDescent="0.25">
      <c r="A194" s="7">
        <f t="shared" si="2"/>
        <v>187</v>
      </c>
      <c r="B194" s="76">
        <v>89965</v>
      </c>
    </row>
    <row r="195" spans="1:2" x14ac:dyDescent="0.25">
      <c r="A195" s="7">
        <f t="shared" si="2"/>
        <v>188</v>
      </c>
      <c r="B195" s="76">
        <v>90503</v>
      </c>
    </row>
    <row r="196" spans="1:2" x14ac:dyDescent="0.25">
      <c r="A196" s="7">
        <f t="shared" si="2"/>
        <v>189</v>
      </c>
      <c r="B196" s="76">
        <v>90802</v>
      </c>
    </row>
    <row r="197" spans="1:2" x14ac:dyDescent="0.25">
      <c r="A197" s="7">
        <f t="shared" si="2"/>
        <v>190</v>
      </c>
      <c r="B197" s="76">
        <v>92098</v>
      </c>
    </row>
    <row r="198" spans="1:2" x14ac:dyDescent="0.25">
      <c r="A198" s="7">
        <f t="shared" si="2"/>
        <v>191</v>
      </c>
      <c r="B198" s="76">
        <v>92701</v>
      </c>
    </row>
    <row r="199" spans="1:2" x14ac:dyDescent="0.25">
      <c r="A199" s="7">
        <f t="shared" si="2"/>
        <v>192</v>
      </c>
      <c r="B199" s="76">
        <v>92814</v>
      </c>
    </row>
    <row r="200" spans="1:2" x14ac:dyDescent="0.25">
      <c r="A200" s="7">
        <f t="shared" si="2"/>
        <v>193</v>
      </c>
      <c r="B200" s="76">
        <v>93190</v>
      </c>
    </row>
    <row r="201" spans="1:2" x14ac:dyDescent="0.25">
      <c r="A201" s="7">
        <f t="shared" si="2"/>
        <v>194</v>
      </c>
      <c r="B201" s="76">
        <v>93290</v>
      </c>
    </row>
    <row r="202" spans="1:2" x14ac:dyDescent="0.25">
      <c r="A202" s="7">
        <f t="shared" ref="A202:A265" si="3">A201+1</f>
        <v>195</v>
      </c>
      <c r="B202" s="76">
        <v>94310</v>
      </c>
    </row>
    <row r="203" spans="1:2" x14ac:dyDescent="0.25">
      <c r="A203" s="7">
        <f t="shared" si="3"/>
        <v>196</v>
      </c>
      <c r="B203" s="76">
        <v>94535</v>
      </c>
    </row>
    <row r="204" spans="1:2" x14ac:dyDescent="0.25">
      <c r="A204" s="7">
        <f t="shared" si="3"/>
        <v>197</v>
      </c>
      <c r="B204" s="76">
        <v>95778</v>
      </c>
    </row>
    <row r="205" spans="1:2" x14ac:dyDescent="0.25">
      <c r="A205" s="7">
        <f t="shared" si="3"/>
        <v>198</v>
      </c>
      <c r="B205" s="76">
        <v>97091</v>
      </c>
    </row>
    <row r="206" spans="1:2" x14ac:dyDescent="0.25">
      <c r="A206" s="7">
        <f t="shared" si="3"/>
        <v>199</v>
      </c>
      <c r="B206" s="76">
        <v>97152</v>
      </c>
    </row>
    <row r="207" spans="1:2" x14ac:dyDescent="0.25">
      <c r="A207" s="7">
        <f t="shared" si="3"/>
        <v>200</v>
      </c>
      <c r="B207" s="76">
        <v>97249</v>
      </c>
    </row>
    <row r="208" spans="1:2" x14ac:dyDescent="0.25">
      <c r="A208" s="7">
        <f t="shared" si="3"/>
        <v>201</v>
      </c>
      <c r="B208" s="76">
        <v>98329</v>
      </c>
    </row>
    <row r="209" spans="1:2" x14ac:dyDescent="0.25">
      <c r="A209" s="7">
        <f t="shared" si="3"/>
        <v>202</v>
      </c>
      <c r="B209" s="76">
        <v>98417</v>
      </c>
    </row>
    <row r="210" spans="1:2" x14ac:dyDescent="0.25">
      <c r="A210" s="7">
        <f t="shared" si="3"/>
        <v>203</v>
      </c>
      <c r="B210" s="76">
        <v>99745</v>
      </c>
    </row>
    <row r="211" spans="1:2" x14ac:dyDescent="0.25">
      <c r="A211" s="7">
        <f t="shared" si="3"/>
        <v>204</v>
      </c>
      <c r="B211" s="76">
        <v>99977</v>
      </c>
    </row>
    <row r="212" spans="1:2" x14ac:dyDescent="0.25">
      <c r="A212" s="7">
        <f t="shared" si="3"/>
        <v>205</v>
      </c>
      <c r="B212" s="76">
        <v>101150</v>
      </c>
    </row>
    <row r="213" spans="1:2" x14ac:dyDescent="0.25">
      <c r="A213" s="7">
        <f t="shared" si="3"/>
        <v>206</v>
      </c>
      <c r="B213" s="76">
        <v>101177</v>
      </c>
    </row>
    <row r="214" spans="1:2" x14ac:dyDescent="0.25">
      <c r="A214" s="7">
        <f t="shared" si="3"/>
        <v>207</v>
      </c>
      <c r="B214" s="76">
        <v>101340</v>
      </c>
    </row>
    <row r="215" spans="1:2" x14ac:dyDescent="0.25">
      <c r="A215" s="7">
        <f t="shared" si="3"/>
        <v>208</v>
      </c>
      <c r="B215" s="76">
        <v>101698</v>
      </c>
    </row>
    <row r="216" spans="1:2" x14ac:dyDescent="0.25">
      <c r="A216" s="7">
        <f t="shared" si="3"/>
        <v>209</v>
      </c>
      <c r="B216" s="76">
        <v>101707</v>
      </c>
    </row>
    <row r="217" spans="1:2" x14ac:dyDescent="0.25">
      <c r="A217" s="7">
        <f t="shared" si="3"/>
        <v>210</v>
      </c>
      <c r="B217" s="76">
        <v>102244</v>
      </c>
    </row>
    <row r="218" spans="1:2" x14ac:dyDescent="0.25">
      <c r="A218" s="7">
        <f t="shared" si="3"/>
        <v>211</v>
      </c>
      <c r="B218" s="76">
        <v>102771</v>
      </c>
    </row>
    <row r="219" spans="1:2" x14ac:dyDescent="0.25">
      <c r="A219" s="7">
        <f t="shared" si="3"/>
        <v>212</v>
      </c>
      <c r="B219" s="76">
        <v>102804</v>
      </c>
    </row>
    <row r="220" spans="1:2" x14ac:dyDescent="0.25">
      <c r="A220" s="7">
        <f t="shared" si="3"/>
        <v>213</v>
      </c>
      <c r="B220" s="76">
        <v>103383</v>
      </c>
    </row>
    <row r="221" spans="1:2" x14ac:dyDescent="0.25">
      <c r="A221" s="7">
        <f t="shared" si="3"/>
        <v>214</v>
      </c>
      <c r="B221" s="76">
        <v>104370</v>
      </c>
    </row>
    <row r="222" spans="1:2" x14ac:dyDescent="0.25">
      <c r="A222" s="7">
        <f t="shared" si="3"/>
        <v>215</v>
      </c>
      <c r="B222" s="76">
        <v>104512</v>
      </c>
    </row>
    <row r="223" spans="1:2" x14ac:dyDescent="0.25">
      <c r="A223" s="7">
        <f t="shared" si="3"/>
        <v>216</v>
      </c>
      <c r="B223" s="76">
        <v>104656</v>
      </c>
    </row>
    <row r="224" spans="1:2" x14ac:dyDescent="0.25">
      <c r="A224" s="7">
        <f t="shared" si="3"/>
        <v>217</v>
      </c>
      <c r="B224" s="76">
        <v>104696</v>
      </c>
    </row>
    <row r="225" spans="1:2" x14ac:dyDescent="0.25">
      <c r="A225" s="7">
        <f t="shared" si="3"/>
        <v>218</v>
      </c>
      <c r="B225" s="76">
        <v>105004</v>
      </c>
    </row>
    <row r="226" spans="1:2" x14ac:dyDescent="0.25">
      <c r="A226" s="7">
        <f t="shared" si="3"/>
        <v>219</v>
      </c>
      <c r="B226" s="76">
        <v>106165</v>
      </c>
    </row>
    <row r="227" spans="1:2" x14ac:dyDescent="0.25">
      <c r="A227" s="7">
        <f t="shared" si="3"/>
        <v>220</v>
      </c>
      <c r="B227" s="76">
        <v>106475</v>
      </c>
    </row>
    <row r="228" spans="1:2" x14ac:dyDescent="0.25">
      <c r="A228" s="7">
        <f t="shared" si="3"/>
        <v>221</v>
      </c>
      <c r="B228" s="76">
        <v>106783</v>
      </c>
    </row>
    <row r="229" spans="1:2" x14ac:dyDescent="0.25">
      <c r="A229" s="7">
        <f t="shared" si="3"/>
        <v>222</v>
      </c>
      <c r="B229" s="76">
        <v>107521</v>
      </c>
    </row>
    <row r="230" spans="1:2" x14ac:dyDescent="0.25">
      <c r="A230" s="7">
        <f t="shared" si="3"/>
        <v>223</v>
      </c>
      <c r="B230" s="76">
        <v>107674</v>
      </c>
    </row>
    <row r="231" spans="1:2" x14ac:dyDescent="0.25">
      <c r="A231" s="7">
        <f t="shared" si="3"/>
        <v>224</v>
      </c>
      <c r="B231" s="76">
        <v>108667</v>
      </c>
    </row>
    <row r="232" spans="1:2" x14ac:dyDescent="0.25">
      <c r="A232" s="7">
        <f t="shared" si="3"/>
        <v>225</v>
      </c>
      <c r="B232" s="76">
        <v>108877</v>
      </c>
    </row>
    <row r="233" spans="1:2" x14ac:dyDescent="0.25">
      <c r="A233" s="7">
        <f t="shared" si="3"/>
        <v>226</v>
      </c>
      <c r="B233" s="76">
        <v>109661</v>
      </c>
    </row>
    <row r="234" spans="1:2" x14ac:dyDescent="0.25">
      <c r="A234" s="7">
        <f t="shared" si="3"/>
        <v>227</v>
      </c>
      <c r="B234" s="76">
        <v>109683</v>
      </c>
    </row>
    <row r="235" spans="1:2" x14ac:dyDescent="0.25">
      <c r="A235" s="7">
        <f t="shared" si="3"/>
        <v>228</v>
      </c>
      <c r="B235" s="76">
        <v>110207</v>
      </c>
    </row>
    <row r="236" spans="1:2" x14ac:dyDescent="0.25">
      <c r="A236" s="7">
        <f t="shared" si="3"/>
        <v>229</v>
      </c>
      <c r="B236" s="76">
        <v>110569</v>
      </c>
    </row>
    <row r="237" spans="1:2" x14ac:dyDescent="0.25">
      <c r="A237" s="7">
        <f t="shared" si="3"/>
        <v>230</v>
      </c>
      <c r="B237" s="76">
        <v>110787</v>
      </c>
    </row>
    <row r="238" spans="1:2" x14ac:dyDescent="0.25">
      <c r="A238" s="7">
        <f t="shared" si="3"/>
        <v>231</v>
      </c>
      <c r="B238" s="76">
        <v>110807</v>
      </c>
    </row>
    <row r="239" spans="1:2" x14ac:dyDescent="0.25">
      <c r="A239" s="7">
        <f t="shared" si="3"/>
        <v>232</v>
      </c>
      <c r="B239" s="76">
        <v>111218</v>
      </c>
    </row>
    <row r="240" spans="1:2" x14ac:dyDescent="0.25">
      <c r="A240" s="7">
        <f t="shared" si="3"/>
        <v>233</v>
      </c>
      <c r="B240" s="76">
        <v>111760</v>
      </c>
    </row>
    <row r="241" spans="1:2" x14ac:dyDescent="0.25">
      <c r="A241" s="7">
        <f t="shared" si="3"/>
        <v>234</v>
      </c>
      <c r="B241" s="76">
        <v>111869</v>
      </c>
    </row>
    <row r="242" spans="1:2" x14ac:dyDescent="0.25">
      <c r="A242" s="7">
        <f t="shared" si="3"/>
        <v>235</v>
      </c>
      <c r="B242" s="76">
        <v>113194</v>
      </c>
    </row>
    <row r="243" spans="1:2" x14ac:dyDescent="0.25">
      <c r="A243" s="7">
        <f t="shared" si="3"/>
        <v>236</v>
      </c>
      <c r="B243" s="76">
        <v>113501</v>
      </c>
    </row>
    <row r="244" spans="1:2" x14ac:dyDescent="0.25">
      <c r="A244" s="7">
        <f t="shared" si="3"/>
        <v>237</v>
      </c>
      <c r="B244" s="76">
        <v>113941</v>
      </c>
    </row>
    <row r="245" spans="1:2" x14ac:dyDescent="0.25">
      <c r="A245" s="7">
        <f t="shared" si="3"/>
        <v>238</v>
      </c>
      <c r="B245" s="76">
        <v>114052</v>
      </c>
    </row>
    <row r="246" spans="1:2" x14ac:dyDescent="0.25">
      <c r="A246" s="7">
        <f t="shared" si="3"/>
        <v>239</v>
      </c>
      <c r="B246" s="76">
        <v>114642</v>
      </c>
    </row>
    <row r="247" spans="1:2" x14ac:dyDescent="0.25">
      <c r="A247" s="7">
        <f t="shared" si="3"/>
        <v>240</v>
      </c>
      <c r="B247" s="76">
        <v>114786</v>
      </c>
    </row>
    <row r="248" spans="1:2" x14ac:dyDescent="0.25">
      <c r="A248" s="7">
        <f t="shared" si="3"/>
        <v>241</v>
      </c>
      <c r="B248" s="76">
        <v>115297</v>
      </c>
    </row>
    <row r="249" spans="1:2" x14ac:dyDescent="0.25">
      <c r="A249" s="7">
        <f t="shared" si="3"/>
        <v>242</v>
      </c>
      <c r="B249" s="76">
        <v>116052</v>
      </c>
    </row>
    <row r="250" spans="1:2" x14ac:dyDescent="0.25">
      <c r="A250" s="7">
        <f t="shared" si="3"/>
        <v>243</v>
      </c>
      <c r="B250" s="76">
        <v>116996</v>
      </c>
    </row>
    <row r="251" spans="1:2" x14ac:dyDescent="0.25">
      <c r="A251" s="7">
        <f t="shared" si="3"/>
        <v>244</v>
      </c>
      <c r="B251" s="76">
        <v>117056</v>
      </c>
    </row>
    <row r="252" spans="1:2" x14ac:dyDescent="0.25">
      <c r="A252" s="7">
        <f t="shared" si="3"/>
        <v>245</v>
      </c>
      <c r="B252" s="76">
        <v>117680</v>
      </c>
    </row>
    <row r="253" spans="1:2" x14ac:dyDescent="0.25">
      <c r="A253" s="7">
        <f t="shared" si="3"/>
        <v>246</v>
      </c>
      <c r="B253" s="76">
        <v>117884</v>
      </c>
    </row>
    <row r="254" spans="1:2" x14ac:dyDescent="0.25">
      <c r="A254" s="7">
        <f t="shared" si="3"/>
        <v>247</v>
      </c>
      <c r="B254" s="76">
        <v>119742</v>
      </c>
    </row>
    <row r="255" spans="1:2" x14ac:dyDescent="0.25">
      <c r="A255" s="7">
        <f t="shared" si="3"/>
        <v>248</v>
      </c>
      <c r="B255" s="76">
        <v>120660</v>
      </c>
    </row>
    <row r="256" spans="1:2" x14ac:dyDescent="0.25">
      <c r="A256" s="7">
        <f t="shared" si="3"/>
        <v>249</v>
      </c>
      <c r="B256" s="76">
        <v>122248</v>
      </c>
    </row>
    <row r="257" spans="1:2" x14ac:dyDescent="0.25">
      <c r="A257" s="7">
        <f t="shared" si="3"/>
        <v>250</v>
      </c>
      <c r="B257" s="76">
        <v>122431</v>
      </c>
    </row>
    <row r="258" spans="1:2" x14ac:dyDescent="0.25">
      <c r="A258" s="7">
        <f t="shared" si="3"/>
        <v>251</v>
      </c>
      <c r="B258" s="76">
        <v>122988</v>
      </c>
    </row>
    <row r="259" spans="1:2" x14ac:dyDescent="0.25">
      <c r="A259" s="7">
        <f t="shared" si="3"/>
        <v>252</v>
      </c>
      <c r="B259" s="76">
        <v>123155</v>
      </c>
    </row>
    <row r="260" spans="1:2" x14ac:dyDescent="0.25">
      <c r="A260" s="7">
        <f t="shared" si="3"/>
        <v>253</v>
      </c>
      <c r="B260" s="76">
        <v>124039</v>
      </c>
    </row>
    <row r="261" spans="1:2" x14ac:dyDescent="0.25">
      <c r="A261" s="7">
        <f t="shared" si="3"/>
        <v>254</v>
      </c>
      <c r="B261" s="76">
        <v>124081</v>
      </c>
    </row>
    <row r="262" spans="1:2" x14ac:dyDescent="0.25">
      <c r="A262" s="7">
        <f t="shared" si="3"/>
        <v>255</v>
      </c>
      <c r="B262" s="76">
        <v>124219</v>
      </c>
    </row>
    <row r="263" spans="1:2" x14ac:dyDescent="0.25">
      <c r="A263" s="7">
        <f t="shared" si="3"/>
        <v>256</v>
      </c>
      <c r="B263" s="76">
        <v>124502</v>
      </c>
    </row>
    <row r="264" spans="1:2" x14ac:dyDescent="0.25">
      <c r="A264" s="7">
        <f t="shared" si="3"/>
        <v>257</v>
      </c>
      <c r="B264" s="76">
        <v>124534</v>
      </c>
    </row>
    <row r="265" spans="1:2" x14ac:dyDescent="0.25">
      <c r="A265" s="7">
        <f t="shared" si="3"/>
        <v>258</v>
      </c>
      <c r="B265" s="76">
        <v>124731</v>
      </c>
    </row>
    <row r="266" spans="1:2" x14ac:dyDescent="0.25">
      <c r="A266" s="7">
        <f t="shared" ref="A266:A329" si="4">A265+1</f>
        <v>259</v>
      </c>
      <c r="B266" s="76">
        <v>125843</v>
      </c>
    </row>
    <row r="267" spans="1:2" x14ac:dyDescent="0.25">
      <c r="A267" s="7">
        <f t="shared" si="4"/>
        <v>260</v>
      </c>
      <c r="B267" s="76">
        <v>126586</v>
      </c>
    </row>
    <row r="268" spans="1:2" x14ac:dyDescent="0.25">
      <c r="A268" s="7">
        <f t="shared" si="4"/>
        <v>261</v>
      </c>
      <c r="B268" s="76">
        <v>126714</v>
      </c>
    </row>
    <row r="269" spans="1:2" x14ac:dyDescent="0.25">
      <c r="A269" s="7">
        <f t="shared" si="4"/>
        <v>262</v>
      </c>
      <c r="B269" s="76">
        <v>128329</v>
      </c>
    </row>
    <row r="270" spans="1:2" x14ac:dyDescent="0.25">
      <c r="A270" s="7">
        <f t="shared" si="4"/>
        <v>263</v>
      </c>
      <c r="B270" s="76">
        <v>128517</v>
      </c>
    </row>
    <row r="271" spans="1:2" x14ac:dyDescent="0.25">
      <c r="A271" s="7">
        <f t="shared" si="4"/>
        <v>264</v>
      </c>
      <c r="B271" s="76">
        <v>129633</v>
      </c>
    </row>
    <row r="272" spans="1:2" x14ac:dyDescent="0.25">
      <c r="A272" s="7">
        <f t="shared" si="4"/>
        <v>265</v>
      </c>
      <c r="B272" s="76">
        <v>130027</v>
      </c>
    </row>
    <row r="273" spans="1:2" x14ac:dyDescent="0.25">
      <c r="A273" s="7">
        <f t="shared" si="4"/>
        <v>266</v>
      </c>
      <c r="B273" s="76">
        <v>132133</v>
      </c>
    </row>
    <row r="274" spans="1:2" x14ac:dyDescent="0.25">
      <c r="A274" s="7">
        <f t="shared" si="4"/>
        <v>267</v>
      </c>
      <c r="B274" s="76">
        <v>132198</v>
      </c>
    </row>
    <row r="275" spans="1:2" x14ac:dyDescent="0.25">
      <c r="A275" s="7">
        <f t="shared" si="4"/>
        <v>268</v>
      </c>
      <c r="B275" s="76">
        <v>132597</v>
      </c>
    </row>
    <row r="276" spans="1:2" x14ac:dyDescent="0.25">
      <c r="A276" s="7">
        <f t="shared" si="4"/>
        <v>269</v>
      </c>
      <c r="B276" s="76">
        <v>132599</v>
      </c>
    </row>
    <row r="277" spans="1:2" x14ac:dyDescent="0.25">
      <c r="A277" s="7">
        <f t="shared" si="4"/>
        <v>270</v>
      </c>
      <c r="B277" s="76">
        <v>132918</v>
      </c>
    </row>
    <row r="278" spans="1:2" x14ac:dyDescent="0.25">
      <c r="A278" s="7">
        <f t="shared" si="4"/>
        <v>271</v>
      </c>
      <c r="B278" s="76">
        <v>133369</v>
      </c>
    </row>
    <row r="279" spans="1:2" x14ac:dyDescent="0.25">
      <c r="A279" s="7">
        <f t="shared" si="4"/>
        <v>272</v>
      </c>
      <c r="B279" s="76">
        <v>135649</v>
      </c>
    </row>
    <row r="280" spans="1:2" x14ac:dyDescent="0.25">
      <c r="A280" s="7">
        <f t="shared" si="4"/>
        <v>273</v>
      </c>
      <c r="B280" s="76">
        <v>135822</v>
      </c>
    </row>
    <row r="281" spans="1:2" x14ac:dyDescent="0.25">
      <c r="A281" s="7">
        <f t="shared" si="4"/>
        <v>274</v>
      </c>
      <c r="B281" s="76">
        <v>136235</v>
      </c>
    </row>
    <row r="282" spans="1:2" x14ac:dyDescent="0.25">
      <c r="A282" s="7">
        <f t="shared" si="4"/>
        <v>275</v>
      </c>
      <c r="B282" s="76">
        <v>136439</v>
      </c>
    </row>
    <row r="283" spans="1:2" x14ac:dyDescent="0.25">
      <c r="A283" s="7">
        <f t="shared" si="4"/>
        <v>276</v>
      </c>
      <c r="B283" s="76">
        <v>136451</v>
      </c>
    </row>
    <row r="284" spans="1:2" x14ac:dyDescent="0.25">
      <c r="A284" s="7">
        <f t="shared" si="4"/>
        <v>277</v>
      </c>
      <c r="B284" s="76">
        <v>137043</v>
      </c>
    </row>
    <row r="285" spans="1:2" x14ac:dyDescent="0.25">
      <c r="A285" s="7">
        <f t="shared" si="4"/>
        <v>278</v>
      </c>
      <c r="B285" s="76">
        <v>137641</v>
      </c>
    </row>
    <row r="286" spans="1:2" x14ac:dyDescent="0.25">
      <c r="A286" s="7">
        <f t="shared" si="4"/>
        <v>279</v>
      </c>
      <c r="B286" s="76">
        <v>137752</v>
      </c>
    </row>
    <row r="287" spans="1:2" x14ac:dyDescent="0.25">
      <c r="A287" s="7">
        <f t="shared" si="4"/>
        <v>280</v>
      </c>
      <c r="B287" s="76">
        <v>138519</v>
      </c>
    </row>
    <row r="288" spans="1:2" x14ac:dyDescent="0.25">
      <c r="A288" s="7">
        <f t="shared" si="4"/>
        <v>281</v>
      </c>
      <c r="B288" s="76">
        <v>138894</v>
      </c>
    </row>
    <row r="289" spans="1:2" x14ac:dyDescent="0.25">
      <c r="A289" s="7">
        <f t="shared" si="4"/>
        <v>282</v>
      </c>
      <c r="B289" s="76">
        <v>139167</v>
      </c>
    </row>
    <row r="290" spans="1:2" x14ac:dyDescent="0.25">
      <c r="A290" s="7">
        <f t="shared" si="4"/>
        <v>283</v>
      </c>
      <c r="B290" s="76">
        <v>141559</v>
      </c>
    </row>
    <row r="291" spans="1:2" x14ac:dyDescent="0.25">
      <c r="A291" s="7">
        <f t="shared" si="4"/>
        <v>284</v>
      </c>
      <c r="B291" s="76">
        <v>141957</v>
      </c>
    </row>
    <row r="292" spans="1:2" x14ac:dyDescent="0.25">
      <c r="A292" s="7">
        <f t="shared" si="4"/>
        <v>285</v>
      </c>
      <c r="B292" s="76">
        <v>142223</v>
      </c>
    </row>
    <row r="293" spans="1:2" x14ac:dyDescent="0.25">
      <c r="A293" s="7">
        <f t="shared" si="4"/>
        <v>286</v>
      </c>
      <c r="B293" s="76">
        <v>142972</v>
      </c>
    </row>
    <row r="294" spans="1:2" x14ac:dyDescent="0.25">
      <c r="A294" s="7">
        <f t="shared" si="4"/>
        <v>287</v>
      </c>
      <c r="B294" s="76">
        <v>143297</v>
      </c>
    </row>
    <row r="295" spans="1:2" x14ac:dyDescent="0.25">
      <c r="A295" s="7">
        <f t="shared" si="4"/>
        <v>288</v>
      </c>
      <c r="B295" s="76">
        <v>143441</v>
      </c>
    </row>
    <row r="296" spans="1:2" x14ac:dyDescent="0.25">
      <c r="A296" s="7">
        <f t="shared" si="4"/>
        <v>289</v>
      </c>
      <c r="B296" s="76">
        <v>143505</v>
      </c>
    </row>
    <row r="297" spans="1:2" x14ac:dyDescent="0.25">
      <c r="A297" s="7">
        <f t="shared" si="4"/>
        <v>290</v>
      </c>
      <c r="B297" s="76">
        <v>143518</v>
      </c>
    </row>
    <row r="298" spans="1:2" x14ac:dyDescent="0.25">
      <c r="A298" s="7">
        <f t="shared" si="4"/>
        <v>291</v>
      </c>
      <c r="B298" s="76">
        <v>144104</v>
      </c>
    </row>
    <row r="299" spans="1:2" x14ac:dyDescent="0.25">
      <c r="A299" s="7">
        <f t="shared" si="4"/>
        <v>292</v>
      </c>
      <c r="B299" s="76">
        <v>144440</v>
      </c>
    </row>
    <row r="300" spans="1:2" x14ac:dyDescent="0.25">
      <c r="A300" s="7">
        <f t="shared" si="4"/>
        <v>293</v>
      </c>
      <c r="B300" s="76">
        <v>144476</v>
      </c>
    </row>
    <row r="301" spans="1:2" x14ac:dyDescent="0.25">
      <c r="A301" s="7">
        <f t="shared" si="4"/>
        <v>294</v>
      </c>
      <c r="B301" s="76">
        <v>146276</v>
      </c>
    </row>
    <row r="302" spans="1:2" x14ac:dyDescent="0.25">
      <c r="A302" s="7">
        <f t="shared" si="4"/>
        <v>295</v>
      </c>
      <c r="B302" s="76">
        <v>146405</v>
      </c>
    </row>
    <row r="303" spans="1:2" x14ac:dyDescent="0.25">
      <c r="A303" s="7">
        <f t="shared" si="4"/>
        <v>296</v>
      </c>
      <c r="B303" s="76">
        <v>146522</v>
      </c>
    </row>
    <row r="304" spans="1:2" x14ac:dyDescent="0.25">
      <c r="A304" s="7">
        <f t="shared" si="4"/>
        <v>297</v>
      </c>
      <c r="B304" s="76">
        <v>146533</v>
      </c>
    </row>
    <row r="305" spans="1:2" x14ac:dyDescent="0.25">
      <c r="A305" s="7">
        <f t="shared" si="4"/>
        <v>298</v>
      </c>
      <c r="B305" s="76">
        <v>147667</v>
      </c>
    </row>
    <row r="306" spans="1:2" x14ac:dyDescent="0.25">
      <c r="A306" s="7">
        <f t="shared" si="4"/>
        <v>299</v>
      </c>
      <c r="B306" s="76">
        <v>147906</v>
      </c>
    </row>
    <row r="307" spans="1:2" x14ac:dyDescent="0.25">
      <c r="A307" s="7">
        <f t="shared" si="4"/>
        <v>300</v>
      </c>
      <c r="B307" s="76">
        <v>149681</v>
      </c>
    </row>
    <row r="308" spans="1:2" x14ac:dyDescent="0.25">
      <c r="A308" s="7">
        <f t="shared" si="4"/>
        <v>301</v>
      </c>
      <c r="B308" s="76">
        <v>150840</v>
      </c>
    </row>
    <row r="309" spans="1:2" x14ac:dyDescent="0.25">
      <c r="A309" s="7">
        <f t="shared" si="4"/>
        <v>302</v>
      </c>
      <c r="B309" s="76">
        <v>150963</v>
      </c>
    </row>
    <row r="310" spans="1:2" x14ac:dyDescent="0.25">
      <c r="A310" s="7">
        <f t="shared" si="4"/>
        <v>303</v>
      </c>
      <c r="B310" s="76">
        <v>151192</v>
      </c>
    </row>
    <row r="311" spans="1:2" x14ac:dyDescent="0.25">
      <c r="A311" s="7">
        <f t="shared" si="4"/>
        <v>304</v>
      </c>
      <c r="B311" s="76">
        <v>151880</v>
      </c>
    </row>
    <row r="312" spans="1:2" x14ac:dyDescent="0.25">
      <c r="A312" s="7">
        <f t="shared" si="4"/>
        <v>305</v>
      </c>
      <c r="B312" s="76">
        <v>152912</v>
      </c>
    </row>
    <row r="313" spans="1:2" x14ac:dyDescent="0.25">
      <c r="A313" s="7">
        <f t="shared" si="4"/>
        <v>306</v>
      </c>
      <c r="B313" s="76">
        <v>153185</v>
      </c>
    </row>
    <row r="314" spans="1:2" x14ac:dyDescent="0.25">
      <c r="A314" s="7">
        <f t="shared" si="4"/>
        <v>307</v>
      </c>
      <c r="B314" s="76">
        <v>153355</v>
      </c>
    </row>
    <row r="315" spans="1:2" x14ac:dyDescent="0.25">
      <c r="A315" s="7">
        <f t="shared" si="4"/>
        <v>308</v>
      </c>
      <c r="B315" s="76">
        <v>153378</v>
      </c>
    </row>
    <row r="316" spans="1:2" x14ac:dyDescent="0.25">
      <c r="A316" s="7">
        <f t="shared" si="4"/>
        <v>309</v>
      </c>
      <c r="B316" s="76">
        <v>153875</v>
      </c>
    </row>
    <row r="317" spans="1:2" x14ac:dyDescent="0.25">
      <c r="A317" s="7">
        <f t="shared" si="4"/>
        <v>310</v>
      </c>
      <c r="B317" s="76">
        <v>154574</v>
      </c>
    </row>
    <row r="318" spans="1:2" x14ac:dyDescent="0.25">
      <c r="A318" s="7">
        <f t="shared" si="4"/>
        <v>311</v>
      </c>
      <c r="B318" s="76">
        <v>155113</v>
      </c>
    </row>
    <row r="319" spans="1:2" x14ac:dyDescent="0.25">
      <c r="A319" s="7">
        <f t="shared" si="4"/>
        <v>312</v>
      </c>
      <c r="B319" s="76">
        <v>155406</v>
      </c>
    </row>
    <row r="320" spans="1:2" x14ac:dyDescent="0.25">
      <c r="A320" s="7">
        <f t="shared" si="4"/>
        <v>313</v>
      </c>
      <c r="B320" s="76">
        <v>156197</v>
      </c>
    </row>
    <row r="321" spans="1:2" x14ac:dyDescent="0.25">
      <c r="A321" s="7">
        <f t="shared" si="4"/>
        <v>314</v>
      </c>
      <c r="B321" s="76">
        <v>156617</v>
      </c>
    </row>
    <row r="322" spans="1:2" x14ac:dyDescent="0.25">
      <c r="A322" s="7">
        <f t="shared" si="4"/>
        <v>315</v>
      </c>
      <c r="B322" s="76">
        <v>157360</v>
      </c>
    </row>
    <row r="323" spans="1:2" x14ac:dyDescent="0.25">
      <c r="A323" s="7">
        <f t="shared" si="4"/>
        <v>316</v>
      </c>
      <c r="B323" s="76">
        <v>158101</v>
      </c>
    </row>
    <row r="324" spans="1:2" x14ac:dyDescent="0.25">
      <c r="A324" s="7">
        <f t="shared" si="4"/>
        <v>317</v>
      </c>
      <c r="B324" s="76">
        <v>158914</v>
      </c>
    </row>
    <row r="325" spans="1:2" x14ac:dyDescent="0.25">
      <c r="A325" s="7">
        <f t="shared" si="4"/>
        <v>318</v>
      </c>
      <c r="B325" s="76">
        <v>158945</v>
      </c>
    </row>
    <row r="326" spans="1:2" x14ac:dyDescent="0.25">
      <c r="A326" s="7">
        <f t="shared" si="4"/>
        <v>319</v>
      </c>
      <c r="B326" s="76">
        <v>159143</v>
      </c>
    </row>
    <row r="327" spans="1:2" x14ac:dyDescent="0.25">
      <c r="A327" s="7">
        <f t="shared" si="4"/>
        <v>320</v>
      </c>
      <c r="B327" s="76">
        <v>160048</v>
      </c>
    </row>
    <row r="328" spans="1:2" x14ac:dyDescent="0.25">
      <c r="A328" s="7">
        <f t="shared" si="4"/>
        <v>321</v>
      </c>
      <c r="B328" s="76">
        <v>160183</v>
      </c>
    </row>
    <row r="329" spans="1:2" x14ac:dyDescent="0.25">
      <c r="A329" s="7">
        <f t="shared" si="4"/>
        <v>322</v>
      </c>
      <c r="B329" s="76">
        <v>160655</v>
      </c>
    </row>
    <row r="330" spans="1:2" x14ac:dyDescent="0.25">
      <c r="A330" s="7">
        <f t="shared" ref="A330:A393" si="5">A329+1</f>
        <v>323</v>
      </c>
      <c r="B330" s="76">
        <v>160728</v>
      </c>
    </row>
    <row r="331" spans="1:2" x14ac:dyDescent="0.25">
      <c r="A331" s="7">
        <f t="shared" si="5"/>
        <v>324</v>
      </c>
      <c r="B331" s="76">
        <v>160826</v>
      </c>
    </row>
    <row r="332" spans="1:2" x14ac:dyDescent="0.25">
      <c r="A332" s="7">
        <f t="shared" si="5"/>
        <v>325</v>
      </c>
      <c r="B332" s="76">
        <v>161346</v>
      </c>
    </row>
    <row r="333" spans="1:2" x14ac:dyDescent="0.25">
      <c r="A333" s="7">
        <f t="shared" si="5"/>
        <v>326</v>
      </c>
      <c r="B333" s="76">
        <v>161968</v>
      </c>
    </row>
    <row r="334" spans="1:2" x14ac:dyDescent="0.25">
      <c r="A334" s="7">
        <f t="shared" si="5"/>
        <v>327</v>
      </c>
      <c r="B334" s="76">
        <v>163832</v>
      </c>
    </row>
    <row r="335" spans="1:2" x14ac:dyDescent="0.25">
      <c r="A335" s="7">
        <f t="shared" si="5"/>
        <v>328</v>
      </c>
      <c r="B335" s="76">
        <v>164914</v>
      </c>
    </row>
    <row r="336" spans="1:2" x14ac:dyDescent="0.25">
      <c r="A336" s="7">
        <f t="shared" si="5"/>
        <v>329</v>
      </c>
      <c r="B336" s="76">
        <v>165196</v>
      </c>
    </row>
    <row r="337" spans="1:2" x14ac:dyDescent="0.25">
      <c r="A337" s="7">
        <f t="shared" si="5"/>
        <v>330</v>
      </c>
      <c r="B337" s="76">
        <v>166370</v>
      </c>
    </row>
    <row r="338" spans="1:2" x14ac:dyDescent="0.25">
      <c r="A338" s="7">
        <f t="shared" si="5"/>
        <v>331</v>
      </c>
      <c r="B338" s="76">
        <v>166373</v>
      </c>
    </row>
    <row r="339" spans="1:2" x14ac:dyDescent="0.25">
      <c r="A339" s="7">
        <f t="shared" si="5"/>
        <v>332</v>
      </c>
      <c r="B339" s="76">
        <v>167689</v>
      </c>
    </row>
    <row r="340" spans="1:2" x14ac:dyDescent="0.25">
      <c r="A340" s="7">
        <f t="shared" si="5"/>
        <v>333</v>
      </c>
      <c r="B340" s="76">
        <v>167830</v>
      </c>
    </row>
    <row r="341" spans="1:2" x14ac:dyDescent="0.25">
      <c r="A341" s="7">
        <f t="shared" si="5"/>
        <v>334</v>
      </c>
      <c r="B341" s="76">
        <v>169015</v>
      </c>
    </row>
    <row r="342" spans="1:2" x14ac:dyDescent="0.25">
      <c r="A342" s="7">
        <f t="shared" si="5"/>
        <v>335</v>
      </c>
      <c r="B342" s="76">
        <v>169324</v>
      </c>
    </row>
    <row r="343" spans="1:2" x14ac:dyDescent="0.25">
      <c r="A343" s="7">
        <f t="shared" si="5"/>
        <v>336</v>
      </c>
      <c r="B343" s="76">
        <v>169402</v>
      </c>
    </row>
    <row r="344" spans="1:2" x14ac:dyDescent="0.25">
      <c r="A344" s="7">
        <f t="shared" si="5"/>
        <v>337</v>
      </c>
      <c r="B344" s="76">
        <v>170706</v>
      </c>
    </row>
    <row r="345" spans="1:2" x14ac:dyDescent="0.25">
      <c r="A345" s="7">
        <f t="shared" si="5"/>
        <v>338</v>
      </c>
      <c r="B345" s="76">
        <v>170722</v>
      </c>
    </row>
    <row r="346" spans="1:2" x14ac:dyDescent="0.25">
      <c r="A346" s="7">
        <f t="shared" si="5"/>
        <v>339</v>
      </c>
      <c r="B346" s="76">
        <v>171647</v>
      </c>
    </row>
    <row r="347" spans="1:2" x14ac:dyDescent="0.25">
      <c r="A347" s="7">
        <f t="shared" si="5"/>
        <v>340</v>
      </c>
      <c r="B347" s="76">
        <v>175045</v>
      </c>
    </row>
    <row r="348" spans="1:2" x14ac:dyDescent="0.25">
      <c r="A348" s="7">
        <f t="shared" si="5"/>
        <v>341</v>
      </c>
      <c r="B348" s="76">
        <v>175968</v>
      </c>
    </row>
    <row r="349" spans="1:2" x14ac:dyDescent="0.25">
      <c r="A349" s="7">
        <f t="shared" si="5"/>
        <v>342</v>
      </c>
      <c r="B349" s="76">
        <v>176238</v>
      </c>
    </row>
    <row r="350" spans="1:2" x14ac:dyDescent="0.25">
      <c r="A350" s="7">
        <f t="shared" si="5"/>
        <v>343</v>
      </c>
      <c r="B350" s="76">
        <v>176456</v>
      </c>
    </row>
    <row r="351" spans="1:2" x14ac:dyDescent="0.25">
      <c r="A351" s="7">
        <f t="shared" si="5"/>
        <v>344</v>
      </c>
      <c r="B351" s="76">
        <v>177805</v>
      </c>
    </row>
    <row r="352" spans="1:2" x14ac:dyDescent="0.25">
      <c r="A352" s="7">
        <f t="shared" si="5"/>
        <v>345</v>
      </c>
      <c r="B352" s="76">
        <v>178019</v>
      </c>
    </row>
    <row r="353" spans="1:2" x14ac:dyDescent="0.25">
      <c r="A353" s="7">
        <f t="shared" si="5"/>
        <v>346</v>
      </c>
      <c r="B353" s="76">
        <v>178583</v>
      </c>
    </row>
    <row r="354" spans="1:2" x14ac:dyDescent="0.25">
      <c r="A354" s="7">
        <f t="shared" si="5"/>
        <v>347</v>
      </c>
      <c r="B354" s="76">
        <v>178668</v>
      </c>
    </row>
    <row r="355" spans="1:2" x14ac:dyDescent="0.25">
      <c r="A355" s="7">
        <f t="shared" si="5"/>
        <v>348</v>
      </c>
      <c r="B355" s="76">
        <v>179330</v>
      </c>
    </row>
    <row r="356" spans="1:2" x14ac:dyDescent="0.25">
      <c r="A356" s="7">
        <f t="shared" si="5"/>
        <v>349</v>
      </c>
      <c r="B356" s="76">
        <v>179477</v>
      </c>
    </row>
    <row r="357" spans="1:2" x14ac:dyDescent="0.25">
      <c r="A357" s="7">
        <f t="shared" si="5"/>
        <v>350</v>
      </c>
      <c r="B357" s="76">
        <v>179761</v>
      </c>
    </row>
    <row r="358" spans="1:2" x14ac:dyDescent="0.25">
      <c r="A358" s="7">
        <f t="shared" si="5"/>
        <v>351</v>
      </c>
      <c r="B358" s="76">
        <v>180372</v>
      </c>
    </row>
    <row r="359" spans="1:2" x14ac:dyDescent="0.25">
      <c r="A359" s="7">
        <f t="shared" si="5"/>
        <v>352</v>
      </c>
      <c r="B359" s="76">
        <v>180483</v>
      </c>
    </row>
    <row r="360" spans="1:2" x14ac:dyDescent="0.25">
      <c r="A360" s="7">
        <f t="shared" si="5"/>
        <v>353</v>
      </c>
      <c r="B360" s="76">
        <v>180781</v>
      </c>
    </row>
    <row r="361" spans="1:2" x14ac:dyDescent="0.25">
      <c r="A361" s="7">
        <f t="shared" si="5"/>
        <v>354</v>
      </c>
      <c r="B361" s="76">
        <v>181048</v>
      </c>
    </row>
    <row r="362" spans="1:2" x14ac:dyDescent="0.25">
      <c r="A362" s="7">
        <f t="shared" si="5"/>
        <v>355</v>
      </c>
      <c r="B362" s="76">
        <v>181682</v>
      </c>
    </row>
    <row r="363" spans="1:2" x14ac:dyDescent="0.25">
      <c r="A363" s="7">
        <f t="shared" si="5"/>
        <v>356</v>
      </c>
      <c r="B363" s="76">
        <v>181696</v>
      </c>
    </row>
    <row r="364" spans="1:2" x14ac:dyDescent="0.25">
      <c r="A364" s="7">
        <f t="shared" si="5"/>
        <v>357</v>
      </c>
      <c r="B364" s="76">
        <v>182710</v>
      </c>
    </row>
    <row r="365" spans="1:2" x14ac:dyDescent="0.25">
      <c r="A365" s="7">
        <f t="shared" si="5"/>
        <v>358</v>
      </c>
      <c r="B365" s="76">
        <v>183140</v>
      </c>
    </row>
    <row r="366" spans="1:2" x14ac:dyDescent="0.25">
      <c r="A366" s="7">
        <f t="shared" si="5"/>
        <v>359</v>
      </c>
      <c r="B366" s="76">
        <v>184109</v>
      </c>
    </row>
    <row r="367" spans="1:2" x14ac:dyDescent="0.25">
      <c r="A367" s="7">
        <f t="shared" si="5"/>
        <v>360</v>
      </c>
      <c r="B367" s="76">
        <v>184251</v>
      </c>
    </row>
    <row r="368" spans="1:2" x14ac:dyDescent="0.25">
      <c r="A368" s="7">
        <f t="shared" si="5"/>
        <v>361</v>
      </c>
      <c r="B368" s="76">
        <v>185754</v>
      </c>
    </row>
    <row r="369" spans="1:2" x14ac:dyDescent="0.25">
      <c r="A369" s="7">
        <f t="shared" si="5"/>
        <v>362</v>
      </c>
      <c r="B369" s="76">
        <v>185798</v>
      </c>
    </row>
    <row r="370" spans="1:2" x14ac:dyDescent="0.25">
      <c r="A370" s="7">
        <f t="shared" si="5"/>
        <v>363</v>
      </c>
      <c r="B370" s="76">
        <v>185822</v>
      </c>
    </row>
    <row r="371" spans="1:2" x14ac:dyDescent="0.25">
      <c r="A371" s="7">
        <f t="shared" si="5"/>
        <v>364</v>
      </c>
      <c r="B371" s="76">
        <v>186460</v>
      </c>
    </row>
    <row r="372" spans="1:2" x14ac:dyDescent="0.25">
      <c r="A372" s="7">
        <f t="shared" si="5"/>
        <v>365</v>
      </c>
      <c r="B372" s="76">
        <v>186659</v>
      </c>
    </row>
    <row r="373" spans="1:2" x14ac:dyDescent="0.25">
      <c r="A373" s="7">
        <f t="shared" si="5"/>
        <v>366</v>
      </c>
      <c r="B373" s="76">
        <v>188419</v>
      </c>
    </row>
    <row r="374" spans="1:2" x14ac:dyDescent="0.25">
      <c r="A374" s="7">
        <f t="shared" si="5"/>
        <v>367</v>
      </c>
      <c r="B374" s="76">
        <v>188908</v>
      </c>
    </row>
    <row r="375" spans="1:2" x14ac:dyDescent="0.25">
      <c r="A375" s="7">
        <f t="shared" si="5"/>
        <v>368</v>
      </c>
      <c r="B375" s="76">
        <v>189222</v>
      </c>
    </row>
    <row r="376" spans="1:2" x14ac:dyDescent="0.25">
      <c r="A376" s="7">
        <f t="shared" si="5"/>
        <v>369</v>
      </c>
      <c r="B376" s="76">
        <v>189573</v>
      </c>
    </row>
    <row r="377" spans="1:2" x14ac:dyDescent="0.25">
      <c r="A377" s="7">
        <f t="shared" si="5"/>
        <v>370</v>
      </c>
      <c r="B377" s="76">
        <v>189745</v>
      </c>
    </row>
    <row r="378" spans="1:2" x14ac:dyDescent="0.25">
      <c r="A378" s="7">
        <f t="shared" si="5"/>
        <v>371</v>
      </c>
      <c r="B378" s="76">
        <v>189835</v>
      </c>
    </row>
    <row r="379" spans="1:2" x14ac:dyDescent="0.25">
      <c r="A379" s="7">
        <f t="shared" si="5"/>
        <v>372</v>
      </c>
      <c r="B379" s="76">
        <v>189908</v>
      </c>
    </row>
    <row r="380" spans="1:2" x14ac:dyDescent="0.25">
      <c r="A380" s="7">
        <f t="shared" si="5"/>
        <v>373</v>
      </c>
      <c r="B380" s="76">
        <v>191070</v>
      </c>
    </row>
    <row r="381" spans="1:2" x14ac:dyDescent="0.25">
      <c r="A381" s="7">
        <f t="shared" si="5"/>
        <v>374</v>
      </c>
      <c r="B381" s="76">
        <v>191989</v>
      </c>
    </row>
    <row r="382" spans="1:2" x14ac:dyDescent="0.25">
      <c r="A382" s="7">
        <f t="shared" si="5"/>
        <v>375</v>
      </c>
      <c r="B382" s="76">
        <v>192485</v>
      </c>
    </row>
    <row r="383" spans="1:2" x14ac:dyDescent="0.25">
      <c r="A383" s="7">
        <f t="shared" si="5"/>
        <v>376</v>
      </c>
      <c r="B383" s="76">
        <v>193769</v>
      </c>
    </row>
    <row r="384" spans="1:2" x14ac:dyDescent="0.25">
      <c r="A384" s="7">
        <f t="shared" si="5"/>
        <v>377</v>
      </c>
      <c r="B384" s="76">
        <v>193892</v>
      </c>
    </row>
    <row r="385" spans="1:2" x14ac:dyDescent="0.25">
      <c r="A385" s="7">
        <f t="shared" si="5"/>
        <v>378</v>
      </c>
      <c r="B385" s="76">
        <v>195272</v>
      </c>
    </row>
    <row r="386" spans="1:2" x14ac:dyDescent="0.25">
      <c r="A386" s="7">
        <f t="shared" si="5"/>
        <v>379</v>
      </c>
      <c r="B386" s="76">
        <v>195750</v>
      </c>
    </row>
    <row r="387" spans="1:2" x14ac:dyDescent="0.25">
      <c r="A387" s="7">
        <f t="shared" si="5"/>
        <v>380</v>
      </c>
      <c r="B387" s="76">
        <v>196955</v>
      </c>
    </row>
    <row r="388" spans="1:2" x14ac:dyDescent="0.25">
      <c r="A388" s="7">
        <f t="shared" si="5"/>
        <v>381</v>
      </c>
      <c r="B388" s="76">
        <v>197773</v>
      </c>
    </row>
    <row r="389" spans="1:2" x14ac:dyDescent="0.25">
      <c r="A389" s="7">
        <f t="shared" si="5"/>
        <v>382</v>
      </c>
      <c r="B389" s="76">
        <v>197980</v>
      </c>
    </row>
    <row r="390" spans="1:2" x14ac:dyDescent="0.25">
      <c r="A390" s="7">
        <f t="shared" si="5"/>
        <v>383</v>
      </c>
      <c r="B390" s="76">
        <v>198046</v>
      </c>
    </row>
    <row r="391" spans="1:2" x14ac:dyDescent="0.25">
      <c r="A391" s="7">
        <f t="shared" si="5"/>
        <v>384</v>
      </c>
      <c r="B391" s="76">
        <v>198170</v>
      </c>
    </row>
    <row r="392" spans="1:2" x14ac:dyDescent="0.25">
      <c r="A392" s="7">
        <f t="shared" si="5"/>
        <v>385</v>
      </c>
      <c r="B392" s="76">
        <v>198933</v>
      </c>
    </row>
    <row r="393" spans="1:2" x14ac:dyDescent="0.25">
      <c r="A393" s="7">
        <f t="shared" si="5"/>
        <v>386</v>
      </c>
      <c r="B393" s="76">
        <v>199204</v>
      </c>
    </row>
    <row r="394" spans="1:2" x14ac:dyDescent="0.25">
      <c r="A394" s="7">
        <f t="shared" ref="A394:A457" si="6">A393+1</f>
        <v>387</v>
      </c>
      <c r="B394" s="76">
        <v>199326</v>
      </c>
    </row>
    <row r="395" spans="1:2" x14ac:dyDescent="0.25">
      <c r="A395" s="7">
        <f t="shared" si="6"/>
        <v>388</v>
      </c>
      <c r="B395" s="76">
        <v>200111</v>
      </c>
    </row>
    <row r="396" spans="1:2" x14ac:dyDescent="0.25">
      <c r="A396" s="7">
        <f t="shared" si="6"/>
        <v>389</v>
      </c>
      <c r="B396" s="76">
        <v>200938</v>
      </c>
    </row>
    <row r="397" spans="1:2" x14ac:dyDescent="0.25">
      <c r="A397" s="7">
        <f t="shared" si="6"/>
        <v>390</v>
      </c>
      <c r="B397" s="76">
        <v>201306</v>
      </c>
    </row>
    <row r="398" spans="1:2" x14ac:dyDescent="0.25">
      <c r="A398" s="7">
        <f t="shared" si="6"/>
        <v>391</v>
      </c>
      <c r="B398" s="76">
        <v>202525</v>
      </c>
    </row>
    <row r="399" spans="1:2" x14ac:dyDescent="0.25">
      <c r="A399" s="7">
        <f t="shared" si="6"/>
        <v>392</v>
      </c>
      <c r="B399" s="76">
        <v>202741</v>
      </c>
    </row>
    <row r="400" spans="1:2" x14ac:dyDescent="0.25">
      <c r="A400" s="7">
        <f t="shared" si="6"/>
        <v>393</v>
      </c>
      <c r="B400" s="76">
        <v>203310</v>
      </c>
    </row>
    <row r="401" spans="1:2" x14ac:dyDescent="0.25">
      <c r="A401" s="7">
        <f t="shared" si="6"/>
        <v>394</v>
      </c>
      <c r="B401" s="76">
        <v>203630</v>
      </c>
    </row>
    <row r="402" spans="1:2" x14ac:dyDescent="0.25">
      <c r="A402" s="7">
        <f t="shared" si="6"/>
        <v>395</v>
      </c>
      <c r="B402" s="76">
        <v>203965</v>
      </c>
    </row>
    <row r="403" spans="1:2" x14ac:dyDescent="0.25">
      <c r="A403" s="7">
        <f t="shared" si="6"/>
        <v>396</v>
      </c>
      <c r="B403" s="76">
        <v>206058</v>
      </c>
    </row>
    <row r="404" spans="1:2" x14ac:dyDescent="0.25">
      <c r="A404" s="7">
        <f t="shared" si="6"/>
        <v>397</v>
      </c>
      <c r="B404" s="76">
        <v>206342</v>
      </c>
    </row>
    <row r="405" spans="1:2" x14ac:dyDescent="0.25">
      <c r="A405" s="7">
        <f t="shared" si="6"/>
        <v>398</v>
      </c>
      <c r="B405" s="76">
        <v>206751</v>
      </c>
    </row>
    <row r="406" spans="1:2" x14ac:dyDescent="0.25">
      <c r="A406" s="7">
        <f t="shared" si="6"/>
        <v>399</v>
      </c>
      <c r="B406" s="76">
        <v>208370</v>
      </c>
    </row>
    <row r="407" spans="1:2" x14ac:dyDescent="0.25">
      <c r="A407" s="7">
        <f t="shared" si="6"/>
        <v>400</v>
      </c>
      <c r="B407" s="76">
        <v>210019</v>
      </c>
    </row>
    <row r="408" spans="1:2" x14ac:dyDescent="0.25">
      <c r="A408" s="7">
        <f t="shared" si="6"/>
        <v>401</v>
      </c>
      <c r="B408" s="76">
        <v>211135</v>
      </c>
    </row>
    <row r="409" spans="1:2" x14ac:dyDescent="0.25">
      <c r="A409" s="7">
        <f t="shared" si="6"/>
        <v>402</v>
      </c>
      <c r="B409" s="76">
        <v>211216</v>
      </c>
    </row>
    <row r="410" spans="1:2" x14ac:dyDescent="0.25">
      <c r="A410" s="7">
        <f t="shared" si="6"/>
        <v>403</v>
      </c>
      <c r="B410" s="76">
        <v>211543</v>
      </c>
    </row>
    <row r="411" spans="1:2" x14ac:dyDescent="0.25">
      <c r="A411" s="7">
        <f t="shared" si="6"/>
        <v>404</v>
      </c>
      <c r="B411" s="76">
        <v>213209</v>
      </c>
    </row>
    <row r="412" spans="1:2" x14ac:dyDescent="0.25">
      <c r="A412" s="7">
        <f t="shared" si="6"/>
        <v>405</v>
      </c>
      <c r="B412" s="76">
        <v>213235</v>
      </c>
    </row>
    <row r="413" spans="1:2" x14ac:dyDescent="0.25">
      <c r="A413" s="7">
        <f t="shared" si="6"/>
        <v>406</v>
      </c>
      <c r="B413" s="76">
        <v>213433</v>
      </c>
    </row>
    <row r="414" spans="1:2" x14ac:dyDescent="0.25">
      <c r="A414" s="7">
        <f t="shared" si="6"/>
        <v>407</v>
      </c>
      <c r="B414" s="76">
        <v>213937</v>
      </c>
    </row>
    <row r="415" spans="1:2" x14ac:dyDescent="0.25">
      <c r="A415" s="7">
        <f t="shared" si="6"/>
        <v>408</v>
      </c>
      <c r="B415" s="76">
        <v>214335</v>
      </c>
    </row>
    <row r="416" spans="1:2" x14ac:dyDescent="0.25">
      <c r="A416" s="7">
        <f t="shared" si="6"/>
        <v>409</v>
      </c>
      <c r="B416" s="76">
        <v>215115</v>
      </c>
    </row>
    <row r="417" spans="1:2" x14ac:dyDescent="0.25">
      <c r="A417" s="7">
        <f t="shared" si="6"/>
        <v>410</v>
      </c>
      <c r="B417" s="76">
        <v>215806</v>
      </c>
    </row>
    <row r="418" spans="1:2" x14ac:dyDescent="0.25">
      <c r="A418" s="7">
        <f t="shared" si="6"/>
        <v>411</v>
      </c>
      <c r="B418" s="76">
        <v>216398</v>
      </c>
    </row>
    <row r="419" spans="1:2" x14ac:dyDescent="0.25">
      <c r="A419" s="7">
        <f t="shared" si="6"/>
        <v>412</v>
      </c>
      <c r="B419" s="76">
        <v>216802</v>
      </c>
    </row>
    <row r="420" spans="1:2" x14ac:dyDescent="0.25">
      <c r="A420" s="7">
        <f t="shared" si="6"/>
        <v>413</v>
      </c>
      <c r="B420" s="76">
        <v>217406</v>
      </c>
    </row>
    <row r="421" spans="1:2" x14ac:dyDescent="0.25">
      <c r="A421" s="7">
        <f t="shared" si="6"/>
        <v>414</v>
      </c>
      <c r="B421" s="76">
        <v>219158</v>
      </c>
    </row>
    <row r="422" spans="1:2" x14ac:dyDescent="0.25">
      <c r="A422" s="7">
        <f t="shared" si="6"/>
        <v>415</v>
      </c>
      <c r="B422" s="76">
        <v>219240</v>
      </c>
    </row>
    <row r="423" spans="1:2" x14ac:dyDescent="0.25">
      <c r="A423" s="7">
        <f t="shared" si="6"/>
        <v>416</v>
      </c>
      <c r="B423" s="76">
        <v>221942</v>
      </c>
    </row>
    <row r="424" spans="1:2" x14ac:dyDescent="0.25">
      <c r="A424" s="7">
        <f t="shared" si="6"/>
        <v>417</v>
      </c>
      <c r="B424" s="76">
        <v>222492</v>
      </c>
    </row>
    <row r="425" spans="1:2" x14ac:dyDescent="0.25">
      <c r="A425" s="7">
        <f t="shared" si="6"/>
        <v>418</v>
      </c>
      <c r="B425" s="76">
        <v>223355</v>
      </c>
    </row>
    <row r="426" spans="1:2" x14ac:dyDescent="0.25">
      <c r="A426" s="7">
        <f t="shared" si="6"/>
        <v>419</v>
      </c>
      <c r="B426" s="76">
        <v>223486</v>
      </c>
    </row>
    <row r="427" spans="1:2" x14ac:dyDescent="0.25">
      <c r="A427" s="7">
        <f t="shared" si="6"/>
        <v>420</v>
      </c>
      <c r="B427" s="76">
        <v>223926</v>
      </c>
    </row>
    <row r="428" spans="1:2" x14ac:dyDescent="0.25">
      <c r="A428" s="7">
        <f t="shared" si="6"/>
        <v>421</v>
      </c>
      <c r="B428" s="76">
        <v>227218</v>
      </c>
    </row>
    <row r="429" spans="1:2" x14ac:dyDescent="0.25">
      <c r="A429" s="7">
        <f t="shared" si="6"/>
        <v>422</v>
      </c>
      <c r="B429" s="76">
        <v>228632</v>
      </c>
    </row>
    <row r="430" spans="1:2" x14ac:dyDescent="0.25">
      <c r="A430" s="7">
        <f t="shared" si="6"/>
        <v>423</v>
      </c>
      <c r="B430" s="76">
        <v>228702</v>
      </c>
    </row>
    <row r="431" spans="1:2" x14ac:dyDescent="0.25">
      <c r="A431" s="7">
        <f t="shared" si="6"/>
        <v>424</v>
      </c>
      <c r="B431" s="76">
        <v>230053</v>
      </c>
    </row>
    <row r="432" spans="1:2" x14ac:dyDescent="0.25">
      <c r="A432" s="7">
        <f t="shared" si="6"/>
        <v>425</v>
      </c>
      <c r="B432" s="76">
        <v>231435</v>
      </c>
    </row>
    <row r="433" spans="1:2" x14ac:dyDescent="0.25">
      <c r="A433" s="7">
        <f t="shared" si="6"/>
        <v>426</v>
      </c>
      <c r="B433" s="76">
        <v>231629</v>
      </c>
    </row>
    <row r="434" spans="1:2" x14ac:dyDescent="0.25">
      <c r="A434" s="7">
        <f t="shared" si="6"/>
        <v>427</v>
      </c>
      <c r="B434" s="76">
        <v>232251</v>
      </c>
    </row>
    <row r="435" spans="1:2" x14ac:dyDescent="0.25">
      <c r="A435" s="7">
        <f t="shared" si="6"/>
        <v>428</v>
      </c>
      <c r="B435" s="76">
        <v>233876</v>
      </c>
    </row>
    <row r="436" spans="1:2" x14ac:dyDescent="0.25">
      <c r="A436" s="7">
        <f t="shared" si="6"/>
        <v>429</v>
      </c>
      <c r="B436" s="76">
        <v>233986</v>
      </c>
    </row>
    <row r="437" spans="1:2" x14ac:dyDescent="0.25">
      <c r="A437" s="7">
        <f t="shared" si="6"/>
        <v>430</v>
      </c>
      <c r="B437" s="76">
        <v>234522</v>
      </c>
    </row>
    <row r="438" spans="1:2" x14ac:dyDescent="0.25">
      <c r="A438" s="7">
        <f t="shared" si="6"/>
        <v>431</v>
      </c>
      <c r="B438" s="76">
        <v>236747</v>
      </c>
    </row>
    <row r="439" spans="1:2" x14ac:dyDescent="0.25">
      <c r="A439" s="7">
        <f t="shared" si="6"/>
        <v>432</v>
      </c>
      <c r="B439" s="76">
        <v>237163</v>
      </c>
    </row>
    <row r="440" spans="1:2" x14ac:dyDescent="0.25">
      <c r="A440" s="7">
        <f t="shared" si="6"/>
        <v>433</v>
      </c>
      <c r="B440" s="76">
        <v>238822</v>
      </c>
    </row>
    <row r="441" spans="1:2" x14ac:dyDescent="0.25">
      <c r="A441" s="7">
        <f t="shared" si="6"/>
        <v>434</v>
      </c>
      <c r="B441" s="76">
        <v>242452</v>
      </c>
    </row>
    <row r="442" spans="1:2" x14ac:dyDescent="0.25">
      <c r="A442" s="7">
        <f t="shared" si="6"/>
        <v>435</v>
      </c>
      <c r="B442" s="76">
        <v>243061</v>
      </c>
    </row>
    <row r="443" spans="1:2" x14ac:dyDescent="0.25">
      <c r="A443" s="7">
        <f t="shared" si="6"/>
        <v>436</v>
      </c>
      <c r="B443" s="76">
        <v>243382</v>
      </c>
    </row>
    <row r="444" spans="1:2" x14ac:dyDescent="0.25">
      <c r="A444" s="7">
        <f t="shared" si="6"/>
        <v>437</v>
      </c>
      <c r="B444" s="76">
        <v>244226</v>
      </c>
    </row>
    <row r="445" spans="1:2" x14ac:dyDescent="0.25">
      <c r="A445" s="7">
        <f t="shared" si="6"/>
        <v>438</v>
      </c>
      <c r="B445" s="76">
        <v>244501</v>
      </c>
    </row>
    <row r="446" spans="1:2" x14ac:dyDescent="0.25">
      <c r="A446" s="7">
        <f t="shared" si="6"/>
        <v>439</v>
      </c>
      <c r="B446" s="76">
        <v>246507</v>
      </c>
    </row>
    <row r="447" spans="1:2" x14ac:dyDescent="0.25">
      <c r="A447" s="7">
        <f t="shared" si="6"/>
        <v>440</v>
      </c>
      <c r="B447" s="76">
        <v>250147</v>
      </c>
    </row>
    <row r="448" spans="1:2" x14ac:dyDescent="0.25">
      <c r="A448" s="7">
        <f t="shared" si="6"/>
        <v>441</v>
      </c>
      <c r="B448" s="76">
        <v>250599</v>
      </c>
    </row>
    <row r="449" spans="1:2" x14ac:dyDescent="0.25">
      <c r="A449" s="7">
        <f t="shared" si="6"/>
        <v>442</v>
      </c>
      <c r="B449" s="76">
        <v>251321</v>
      </c>
    </row>
    <row r="450" spans="1:2" x14ac:dyDescent="0.25">
      <c r="A450" s="7">
        <f t="shared" si="6"/>
        <v>443</v>
      </c>
      <c r="B450" s="76">
        <v>254959</v>
      </c>
    </row>
    <row r="451" spans="1:2" x14ac:dyDescent="0.25">
      <c r="A451" s="7">
        <f t="shared" si="6"/>
        <v>444</v>
      </c>
      <c r="B451" s="76">
        <v>255335</v>
      </c>
    </row>
    <row r="452" spans="1:2" x14ac:dyDescent="0.25">
      <c r="A452" s="7">
        <f t="shared" si="6"/>
        <v>445</v>
      </c>
      <c r="B452" s="76">
        <v>256435</v>
      </c>
    </row>
    <row r="453" spans="1:2" x14ac:dyDescent="0.25">
      <c r="A453" s="7">
        <f t="shared" si="6"/>
        <v>446</v>
      </c>
      <c r="B453" s="76">
        <v>256606</v>
      </c>
    </row>
    <row r="454" spans="1:2" x14ac:dyDescent="0.25">
      <c r="A454" s="7">
        <f t="shared" si="6"/>
        <v>447</v>
      </c>
      <c r="B454" s="76">
        <v>259475</v>
      </c>
    </row>
    <row r="455" spans="1:2" x14ac:dyDescent="0.25">
      <c r="A455" s="7">
        <f t="shared" si="6"/>
        <v>448</v>
      </c>
      <c r="B455" s="76">
        <v>259716</v>
      </c>
    </row>
    <row r="456" spans="1:2" x14ac:dyDescent="0.25">
      <c r="A456" s="7">
        <f t="shared" si="6"/>
        <v>449</v>
      </c>
      <c r="B456" s="76">
        <v>260038</v>
      </c>
    </row>
    <row r="457" spans="1:2" x14ac:dyDescent="0.25">
      <c r="A457" s="7">
        <f t="shared" si="6"/>
        <v>450</v>
      </c>
      <c r="B457" s="76">
        <v>260873</v>
      </c>
    </row>
    <row r="458" spans="1:2" x14ac:dyDescent="0.25">
      <c r="A458" s="7">
        <f t="shared" ref="A458:A507" si="7">A457+1</f>
        <v>451</v>
      </c>
      <c r="B458" s="76">
        <v>261042</v>
      </c>
    </row>
    <row r="459" spans="1:2" x14ac:dyDescent="0.25">
      <c r="A459" s="7">
        <f t="shared" si="7"/>
        <v>452</v>
      </c>
      <c r="B459" s="76">
        <v>261241</v>
      </c>
    </row>
    <row r="460" spans="1:2" x14ac:dyDescent="0.25">
      <c r="A460" s="7">
        <f t="shared" si="7"/>
        <v>453</v>
      </c>
      <c r="B460" s="76">
        <v>261337</v>
      </c>
    </row>
    <row r="461" spans="1:2" x14ac:dyDescent="0.25">
      <c r="A461" s="7">
        <f t="shared" si="7"/>
        <v>454</v>
      </c>
      <c r="B461" s="76">
        <v>262850</v>
      </c>
    </row>
    <row r="462" spans="1:2" x14ac:dyDescent="0.25">
      <c r="A462" s="7">
        <f t="shared" si="7"/>
        <v>455</v>
      </c>
      <c r="B462" s="76">
        <v>263283</v>
      </c>
    </row>
    <row r="463" spans="1:2" x14ac:dyDescent="0.25">
      <c r="A463" s="7">
        <f t="shared" si="7"/>
        <v>456</v>
      </c>
      <c r="B463" s="76">
        <v>263432</v>
      </c>
    </row>
    <row r="464" spans="1:2" x14ac:dyDescent="0.25">
      <c r="A464" s="7">
        <f t="shared" si="7"/>
        <v>457</v>
      </c>
      <c r="B464" s="76">
        <v>263617</v>
      </c>
    </row>
    <row r="465" spans="1:2" x14ac:dyDescent="0.25">
      <c r="A465" s="7">
        <f t="shared" si="7"/>
        <v>458</v>
      </c>
      <c r="B465" s="76">
        <v>265548</v>
      </c>
    </row>
    <row r="466" spans="1:2" x14ac:dyDescent="0.25">
      <c r="A466" s="7">
        <f t="shared" si="7"/>
        <v>459</v>
      </c>
      <c r="B466" s="76">
        <v>268242</v>
      </c>
    </row>
    <row r="467" spans="1:2" x14ac:dyDescent="0.25">
      <c r="A467" s="7">
        <f t="shared" si="7"/>
        <v>460</v>
      </c>
      <c r="B467" s="76">
        <v>272777</v>
      </c>
    </row>
    <row r="468" spans="1:2" x14ac:dyDescent="0.25">
      <c r="A468" s="7">
        <f t="shared" si="7"/>
        <v>461</v>
      </c>
      <c r="B468" s="76">
        <v>276228</v>
      </c>
    </row>
    <row r="469" spans="1:2" x14ac:dyDescent="0.25">
      <c r="A469" s="7">
        <f t="shared" si="7"/>
        <v>462</v>
      </c>
      <c r="B469" s="76">
        <v>277259</v>
      </c>
    </row>
    <row r="470" spans="1:2" x14ac:dyDescent="0.25">
      <c r="A470" s="7">
        <f t="shared" si="7"/>
        <v>463</v>
      </c>
      <c r="B470" s="76">
        <v>278428</v>
      </c>
    </row>
    <row r="471" spans="1:2" x14ac:dyDescent="0.25">
      <c r="A471" s="7">
        <f t="shared" si="7"/>
        <v>464</v>
      </c>
      <c r="B471" s="76">
        <v>279481</v>
      </c>
    </row>
    <row r="472" spans="1:2" x14ac:dyDescent="0.25">
      <c r="A472" s="7">
        <f t="shared" si="7"/>
        <v>465</v>
      </c>
      <c r="B472" s="76">
        <v>279655</v>
      </c>
    </row>
    <row r="473" spans="1:2" x14ac:dyDescent="0.25">
      <c r="A473" s="7">
        <f t="shared" si="7"/>
        <v>466</v>
      </c>
      <c r="B473" s="76">
        <v>280433</v>
      </c>
    </row>
    <row r="474" spans="1:2" x14ac:dyDescent="0.25">
      <c r="A474" s="7">
        <f t="shared" si="7"/>
        <v>467</v>
      </c>
      <c r="B474" s="76">
        <v>288821</v>
      </c>
    </row>
    <row r="475" spans="1:2" x14ac:dyDescent="0.25">
      <c r="A475" s="7">
        <f t="shared" si="7"/>
        <v>468</v>
      </c>
      <c r="B475" s="76">
        <v>290083</v>
      </c>
    </row>
    <row r="476" spans="1:2" x14ac:dyDescent="0.25">
      <c r="A476" s="7">
        <f t="shared" si="7"/>
        <v>469</v>
      </c>
      <c r="B476" s="76">
        <v>290419</v>
      </c>
    </row>
    <row r="477" spans="1:2" x14ac:dyDescent="0.25">
      <c r="A477" s="7">
        <f t="shared" si="7"/>
        <v>470</v>
      </c>
      <c r="B477" s="76">
        <v>291092</v>
      </c>
    </row>
    <row r="478" spans="1:2" x14ac:dyDescent="0.25">
      <c r="A478" s="7">
        <f t="shared" si="7"/>
        <v>471</v>
      </c>
      <c r="B478" s="76">
        <v>291108</v>
      </c>
    </row>
    <row r="479" spans="1:2" x14ac:dyDescent="0.25">
      <c r="A479" s="7">
        <f t="shared" si="7"/>
        <v>472</v>
      </c>
      <c r="B479" s="76">
        <v>295483</v>
      </c>
    </row>
    <row r="480" spans="1:2" x14ac:dyDescent="0.25">
      <c r="A480" s="7">
        <f t="shared" si="7"/>
        <v>473</v>
      </c>
      <c r="B480" s="76">
        <v>297183</v>
      </c>
    </row>
    <row r="481" spans="1:2" x14ac:dyDescent="0.25">
      <c r="A481" s="7">
        <f t="shared" si="7"/>
        <v>474</v>
      </c>
      <c r="B481" s="76">
        <v>297230</v>
      </c>
    </row>
    <row r="482" spans="1:2" x14ac:dyDescent="0.25">
      <c r="A482" s="7">
        <f t="shared" si="7"/>
        <v>475</v>
      </c>
      <c r="B482" s="76">
        <v>297249</v>
      </c>
    </row>
    <row r="483" spans="1:2" x14ac:dyDescent="0.25">
      <c r="A483" s="7">
        <f t="shared" si="7"/>
        <v>476</v>
      </c>
      <c r="B483" s="76">
        <v>307398</v>
      </c>
    </row>
    <row r="484" spans="1:2" x14ac:dyDescent="0.25">
      <c r="A484" s="7">
        <f t="shared" si="7"/>
        <v>477</v>
      </c>
      <c r="B484" s="76">
        <v>313891</v>
      </c>
    </row>
    <row r="485" spans="1:2" x14ac:dyDescent="0.25">
      <c r="A485" s="7">
        <f t="shared" si="7"/>
        <v>478</v>
      </c>
      <c r="B485" s="76">
        <v>314422</v>
      </c>
    </row>
    <row r="486" spans="1:2" x14ac:dyDescent="0.25">
      <c r="A486" s="7">
        <f t="shared" si="7"/>
        <v>479</v>
      </c>
      <c r="B486" s="76">
        <v>322513</v>
      </c>
    </row>
    <row r="487" spans="1:2" x14ac:dyDescent="0.25">
      <c r="A487" s="7">
        <f t="shared" si="7"/>
        <v>480</v>
      </c>
      <c r="B487" s="76">
        <v>323415</v>
      </c>
    </row>
    <row r="488" spans="1:2" x14ac:dyDescent="0.25">
      <c r="A488" s="7">
        <f t="shared" si="7"/>
        <v>481</v>
      </c>
      <c r="B488" s="76">
        <v>326021</v>
      </c>
    </row>
    <row r="489" spans="1:2" x14ac:dyDescent="0.25">
      <c r="A489" s="7">
        <f t="shared" si="7"/>
        <v>482</v>
      </c>
      <c r="B489" s="76">
        <v>329116</v>
      </c>
    </row>
    <row r="490" spans="1:2" x14ac:dyDescent="0.25">
      <c r="A490" s="7">
        <f t="shared" si="7"/>
        <v>483</v>
      </c>
      <c r="B490" s="76">
        <v>329562</v>
      </c>
    </row>
    <row r="491" spans="1:2" x14ac:dyDescent="0.25">
      <c r="A491" s="7">
        <f t="shared" si="7"/>
        <v>484</v>
      </c>
      <c r="B491" s="76">
        <v>330136</v>
      </c>
    </row>
    <row r="492" spans="1:2" x14ac:dyDescent="0.25">
      <c r="A492" s="7">
        <f t="shared" si="7"/>
        <v>485</v>
      </c>
      <c r="B492" s="76">
        <v>338525</v>
      </c>
    </row>
    <row r="493" spans="1:2" x14ac:dyDescent="0.25">
      <c r="A493" s="7">
        <f t="shared" si="7"/>
        <v>486</v>
      </c>
      <c r="B493" s="76">
        <v>341568</v>
      </c>
    </row>
    <row r="494" spans="1:2" x14ac:dyDescent="0.25">
      <c r="A494" s="7">
        <f t="shared" si="7"/>
        <v>487</v>
      </c>
      <c r="B494" s="76">
        <v>348113</v>
      </c>
    </row>
    <row r="495" spans="1:2" x14ac:dyDescent="0.25">
      <c r="A495" s="7">
        <f t="shared" si="7"/>
        <v>488</v>
      </c>
      <c r="B495" s="76">
        <v>355547</v>
      </c>
    </row>
    <row r="496" spans="1:2" x14ac:dyDescent="0.25">
      <c r="A496" s="7">
        <f t="shared" si="7"/>
        <v>489</v>
      </c>
      <c r="B496" s="76">
        <v>365513</v>
      </c>
    </row>
    <row r="497" spans="1:2" x14ac:dyDescent="0.25">
      <c r="A497" s="7">
        <f t="shared" si="7"/>
        <v>490</v>
      </c>
      <c r="B497" s="76">
        <v>372216</v>
      </c>
    </row>
    <row r="498" spans="1:2" x14ac:dyDescent="0.25">
      <c r="A498" s="7">
        <f t="shared" si="7"/>
        <v>491</v>
      </c>
      <c r="B498" s="76">
        <v>377429</v>
      </c>
    </row>
    <row r="499" spans="1:2" x14ac:dyDescent="0.25">
      <c r="A499" s="7">
        <f t="shared" si="7"/>
        <v>492</v>
      </c>
      <c r="B499" s="76">
        <v>394222</v>
      </c>
    </row>
    <row r="500" spans="1:2" x14ac:dyDescent="0.25">
      <c r="A500" s="7">
        <f t="shared" si="7"/>
        <v>493</v>
      </c>
      <c r="B500" s="76">
        <v>408087</v>
      </c>
    </row>
    <row r="501" spans="1:2" x14ac:dyDescent="0.25">
      <c r="A501" s="7">
        <f t="shared" si="7"/>
        <v>494</v>
      </c>
      <c r="B501" s="76">
        <v>426211</v>
      </c>
    </row>
    <row r="502" spans="1:2" x14ac:dyDescent="0.25">
      <c r="A502" s="7">
        <f t="shared" si="7"/>
        <v>495</v>
      </c>
      <c r="B502" s="76">
        <v>427021</v>
      </c>
    </row>
    <row r="503" spans="1:2" x14ac:dyDescent="0.25">
      <c r="A503" s="7">
        <f t="shared" si="7"/>
        <v>496</v>
      </c>
      <c r="B503" s="76">
        <v>434603</v>
      </c>
    </row>
    <row r="504" spans="1:2" x14ac:dyDescent="0.25">
      <c r="A504" s="7">
        <f t="shared" si="7"/>
        <v>497</v>
      </c>
      <c r="B504" s="76">
        <v>435868</v>
      </c>
    </row>
    <row r="505" spans="1:2" x14ac:dyDescent="0.25">
      <c r="A505" s="7">
        <f t="shared" si="7"/>
        <v>498</v>
      </c>
      <c r="B505" s="76">
        <v>490550</v>
      </c>
    </row>
    <row r="506" spans="1:2" x14ac:dyDescent="0.25">
      <c r="A506" s="7">
        <f t="shared" si="7"/>
        <v>499</v>
      </c>
      <c r="B506" s="36">
        <v>529825</v>
      </c>
    </row>
    <row r="507" spans="1:2" x14ac:dyDescent="0.25">
      <c r="A507" s="7">
        <f t="shared" si="7"/>
        <v>500</v>
      </c>
      <c r="B507" s="76">
        <v>538952</v>
      </c>
    </row>
    <row r="508" spans="1:2" x14ac:dyDescent="0.25">
      <c r="B508" s="107"/>
    </row>
    <row r="509" spans="1:2" x14ac:dyDescent="0.25">
      <c r="B509" s="12"/>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515"/>
  <sheetViews>
    <sheetView workbookViewId="0"/>
  </sheetViews>
  <sheetFormatPr defaultRowHeight="13.8" x14ac:dyDescent="0.25"/>
  <cols>
    <col min="2" max="2" width="12.59765625" bestFit="1" customWidth="1"/>
    <col min="3" max="3" width="11.09765625" bestFit="1" customWidth="1"/>
    <col min="4" max="5" width="12.59765625" customWidth="1"/>
    <col min="7" max="7" width="10.09765625" bestFit="1" customWidth="1"/>
  </cols>
  <sheetData>
    <row r="1" spans="1:9" x14ac:dyDescent="0.25">
      <c r="A1" s="1" t="s">
        <v>90</v>
      </c>
    </row>
    <row r="2" spans="1:9" x14ac:dyDescent="0.25">
      <c r="A2" s="1"/>
    </row>
    <row r="4" spans="1:9" x14ac:dyDescent="0.25">
      <c r="A4" t="s">
        <v>159</v>
      </c>
      <c r="C4" s="15"/>
      <c r="E4" s="108">
        <f>Limited_Loss</f>
        <v>134985.44218457496</v>
      </c>
    </row>
    <row r="6" spans="1:9" x14ac:dyDescent="0.25">
      <c r="A6" t="s">
        <v>92</v>
      </c>
    </row>
    <row r="8" spans="1:9" ht="14.4" thickBot="1" x14ac:dyDescent="0.3">
      <c r="D8" s="14" t="s">
        <v>95</v>
      </c>
      <c r="E8" s="14" t="s">
        <v>96</v>
      </c>
    </row>
    <row r="9" spans="1:9" ht="14.4" thickBot="1" x14ac:dyDescent="0.3">
      <c r="A9">
        <v>1</v>
      </c>
      <c r="B9" s="15">
        <v>0</v>
      </c>
      <c r="C9" s="79"/>
      <c r="D9" s="16">
        <f t="shared" ref="D9:D72" si="0">B9/E$4</f>
        <v>0</v>
      </c>
      <c r="E9" s="16">
        <f>MAX(D9-2,0)</f>
        <v>0</v>
      </c>
      <c r="G9" t="s">
        <v>93</v>
      </c>
      <c r="I9" s="109">
        <f>SUM(E9:E508)/COUNT(E9:E508)</f>
        <v>4.4372884844423324E-2</v>
      </c>
    </row>
    <row r="10" spans="1:9" ht="14.4" thickBot="1" x14ac:dyDescent="0.3">
      <c r="A10">
        <f>A9+1</f>
        <v>2</v>
      </c>
      <c r="B10" s="36">
        <v>415</v>
      </c>
      <c r="C10" s="79"/>
      <c r="D10" s="16">
        <f t="shared" si="0"/>
        <v>3.0744056046617362E-3</v>
      </c>
      <c r="E10" s="16">
        <f t="shared" ref="E10:E73" si="1">MAX(D10-2,0)</f>
        <v>0</v>
      </c>
      <c r="G10" t="s">
        <v>94</v>
      </c>
      <c r="I10" s="21">
        <f>I9*Limited_Loss</f>
        <v>5989.6934817297069</v>
      </c>
    </row>
    <row r="11" spans="1:9" x14ac:dyDescent="0.25">
      <c r="A11">
        <f t="shared" ref="A11:A74" si="2">A10+1</f>
        <v>3</v>
      </c>
      <c r="B11" s="36">
        <v>721</v>
      </c>
      <c r="C11" s="79"/>
      <c r="D11" s="16">
        <f t="shared" si="0"/>
        <v>5.3413167252074978E-3</v>
      </c>
      <c r="E11" s="16">
        <f t="shared" si="1"/>
        <v>0</v>
      </c>
    </row>
    <row r="12" spans="1:9" x14ac:dyDescent="0.25">
      <c r="A12">
        <f t="shared" si="2"/>
        <v>4</v>
      </c>
      <c r="B12" s="36">
        <v>2466</v>
      </c>
      <c r="C12" s="79"/>
      <c r="D12" s="16">
        <f t="shared" si="0"/>
        <v>1.8268636677339377E-2</v>
      </c>
      <c r="E12" s="16">
        <f t="shared" si="1"/>
        <v>0</v>
      </c>
    </row>
    <row r="13" spans="1:9" x14ac:dyDescent="0.25">
      <c r="A13">
        <f t="shared" si="2"/>
        <v>5</v>
      </c>
      <c r="B13" s="36">
        <v>3379</v>
      </c>
      <c r="C13" s="79"/>
      <c r="D13" s="16">
        <f t="shared" si="0"/>
        <v>2.5032329007595194E-2</v>
      </c>
      <c r="E13" s="16">
        <f t="shared" si="1"/>
        <v>0</v>
      </c>
      <c r="G13" s="81"/>
    </row>
    <row r="14" spans="1:9" x14ac:dyDescent="0.25">
      <c r="A14">
        <f t="shared" si="2"/>
        <v>6</v>
      </c>
      <c r="B14" s="36">
        <v>4178</v>
      </c>
      <c r="C14" s="79"/>
      <c r="D14" s="16">
        <f t="shared" si="0"/>
        <v>3.0951485822353575E-2</v>
      </c>
      <c r="E14" s="16">
        <f t="shared" si="1"/>
        <v>0</v>
      </c>
      <c r="G14" s="83"/>
    </row>
    <row r="15" spans="1:9" x14ac:dyDescent="0.25">
      <c r="A15">
        <f t="shared" si="2"/>
        <v>7</v>
      </c>
      <c r="B15" s="36">
        <v>4905</v>
      </c>
      <c r="C15" s="79"/>
      <c r="D15" s="16">
        <f t="shared" si="0"/>
        <v>3.6337251785218835E-2</v>
      </c>
      <c r="E15" s="16">
        <f t="shared" si="1"/>
        <v>0</v>
      </c>
    </row>
    <row r="16" spans="1:9" x14ac:dyDescent="0.25">
      <c r="A16">
        <f t="shared" si="2"/>
        <v>8</v>
      </c>
      <c r="B16" s="36">
        <v>5416</v>
      </c>
      <c r="C16" s="79"/>
      <c r="D16" s="16">
        <f t="shared" si="0"/>
        <v>4.0122845192404728E-2</v>
      </c>
      <c r="E16" s="16">
        <f t="shared" si="1"/>
        <v>0</v>
      </c>
    </row>
    <row r="17" spans="1:5" x14ac:dyDescent="0.25">
      <c r="A17">
        <f t="shared" si="2"/>
        <v>9</v>
      </c>
      <c r="B17" s="36">
        <v>5485</v>
      </c>
      <c r="C17" s="79"/>
      <c r="D17" s="16">
        <f t="shared" si="0"/>
        <v>4.063401142546897E-2</v>
      </c>
      <c r="E17" s="16">
        <f t="shared" si="1"/>
        <v>0</v>
      </c>
    </row>
    <row r="18" spans="1:5" x14ac:dyDescent="0.25">
      <c r="A18">
        <f t="shared" si="2"/>
        <v>10</v>
      </c>
      <c r="B18" s="36">
        <v>6025</v>
      </c>
      <c r="C18" s="79"/>
      <c r="D18" s="16">
        <f t="shared" si="0"/>
        <v>4.4634442814667372E-2</v>
      </c>
      <c r="E18" s="16">
        <f t="shared" si="1"/>
        <v>0</v>
      </c>
    </row>
    <row r="19" spans="1:5" x14ac:dyDescent="0.25">
      <c r="A19">
        <f t="shared" si="2"/>
        <v>11</v>
      </c>
      <c r="B19" s="36">
        <v>6621</v>
      </c>
      <c r="C19" s="79"/>
      <c r="D19" s="16">
        <f t="shared" si="0"/>
        <v>4.9049733755338207E-2</v>
      </c>
      <c r="E19" s="16">
        <f t="shared" si="1"/>
        <v>0</v>
      </c>
    </row>
    <row r="20" spans="1:5" x14ac:dyDescent="0.25">
      <c r="A20">
        <f t="shared" si="2"/>
        <v>12</v>
      </c>
      <c r="B20" s="36">
        <v>7305</v>
      </c>
      <c r="C20" s="79"/>
      <c r="D20" s="16">
        <f t="shared" si="0"/>
        <v>5.4116946848322849E-2</v>
      </c>
      <c r="E20" s="16">
        <f t="shared" si="1"/>
        <v>0</v>
      </c>
    </row>
    <row r="21" spans="1:5" x14ac:dyDescent="0.25">
      <c r="A21">
        <f t="shared" si="2"/>
        <v>13</v>
      </c>
      <c r="B21" s="36">
        <v>8433</v>
      </c>
      <c r="C21" s="79"/>
      <c r="D21" s="16">
        <f t="shared" si="0"/>
        <v>6.2473403527981738E-2</v>
      </c>
      <c r="E21" s="16">
        <f t="shared" si="1"/>
        <v>0</v>
      </c>
    </row>
    <row r="22" spans="1:5" x14ac:dyDescent="0.25">
      <c r="A22">
        <f t="shared" si="2"/>
        <v>14</v>
      </c>
      <c r="B22" s="36">
        <v>9344</v>
      </c>
      <c r="C22" s="79"/>
      <c r="D22" s="16">
        <f t="shared" si="0"/>
        <v>6.9222279445684973E-2</v>
      </c>
      <c r="E22" s="16">
        <f t="shared" si="1"/>
        <v>0</v>
      </c>
    </row>
    <row r="23" spans="1:5" x14ac:dyDescent="0.25">
      <c r="A23">
        <f t="shared" si="2"/>
        <v>15</v>
      </c>
      <c r="B23" s="36">
        <v>9626</v>
      </c>
      <c r="C23" s="79"/>
      <c r="D23" s="16">
        <f t="shared" si="0"/>
        <v>7.1311393615599697E-2</v>
      </c>
      <c r="E23" s="16">
        <f t="shared" si="1"/>
        <v>0</v>
      </c>
    </row>
    <row r="24" spans="1:5" x14ac:dyDescent="0.25">
      <c r="A24">
        <f t="shared" si="2"/>
        <v>16</v>
      </c>
      <c r="B24" s="36">
        <v>9895</v>
      </c>
      <c r="C24" s="79"/>
      <c r="D24" s="16">
        <f t="shared" si="0"/>
        <v>7.3304201103922606E-2</v>
      </c>
      <c r="E24" s="16">
        <f t="shared" si="1"/>
        <v>0</v>
      </c>
    </row>
    <row r="25" spans="1:5" x14ac:dyDescent="0.25">
      <c r="A25">
        <f t="shared" si="2"/>
        <v>17</v>
      </c>
      <c r="B25" s="36">
        <v>10442</v>
      </c>
      <c r="C25" s="79"/>
      <c r="D25" s="16">
        <f t="shared" si="0"/>
        <v>7.7356489937055059E-2</v>
      </c>
      <c r="E25" s="16">
        <f t="shared" si="1"/>
        <v>0</v>
      </c>
    </row>
    <row r="26" spans="1:5" x14ac:dyDescent="0.25">
      <c r="A26">
        <f t="shared" si="2"/>
        <v>18</v>
      </c>
      <c r="B26" s="36">
        <v>10917</v>
      </c>
      <c r="C26" s="79"/>
      <c r="D26" s="16">
        <f t="shared" si="0"/>
        <v>8.0875387918294392E-2</v>
      </c>
      <c r="E26" s="16">
        <f t="shared" si="1"/>
        <v>0</v>
      </c>
    </row>
    <row r="27" spans="1:5" x14ac:dyDescent="0.25">
      <c r="A27">
        <f t="shared" si="2"/>
        <v>19</v>
      </c>
      <c r="B27" s="36">
        <v>11401</v>
      </c>
      <c r="C27" s="79"/>
      <c r="D27" s="16">
        <f t="shared" si="0"/>
        <v>8.4460959756020373E-2</v>
      </c>
      <c r="E27" s="16">
        <f t="shared" si="1"/>
        <v>0</v>
      </c>
    </row>
    <row r="28" spans="1:5" x14ac:dyDescent="0.25">
      <c r="A28">
        <f t="shared" si="2"/>
        <v>20</v>
      </c>
      <c r="B28" s="36">
        <v>13043</v>
      </c>
      <c r="C28" s="79"/>
      <c r="D28" s="16">
        <f t="shared" si="0"/>
        <v>9.6625234461694035E-2</v>
      </c>
      <c r="E28" s="16">
        <f t="shared" si="1"/>
        <v>0</v>
      </c>
    </row>
    <row r="29" spans="1:5" x14ac:dyDescent="0.25">
      <c r="A29">
        <f t="shared" si="2"/>
        <v>21</v>
      </c>
      <c r="B29" s="36">
        <v>13093</v>
      </c>
      <c r="C29" s="79"/>
      <c r="D29" s="16">
        <f t="shared" si="0"/>
        <v>9.6995644775508705E-2</v>
      </c>
      <c r="E29" s="16">
        <f t="shared" si="1"/>
        <v>0</v>
      </c>
    </row>
    <row r="30" spans="1:5" x14ac:dyDescent="0.25">
      <c r="A30">
        <f t="shared" si="2"/>
        <v>22</v>
      </c>
      <c r="B30" s="36">
        <v>13512</v>
      </c>
      <c r="C30" s="79"/>
      <c r="D30" s="16">
        <f t="shared" si="0"/>
        <v>0.10009968320527561</v>
      </c>
      <c r="E30" s="16">
        <f t="shared" si="1"/>
        <v>0</v>
      </c>
    </row>
    <row r="31" spans="1:5" x14ac:dyDescent="0.25">
      <c r="A31">
        <f t="shared" si="2"/>
        <v>23</v>
      </c>
      <c r="B31" s="36">
        <v>13666</v>
      </c>
      <c r="C31" s="79"/>
      <c r="D31" s="16">
        <f t="shared" si="0"/>
        <v>0.10124054697182479</v>
      </c>
      <c r="E31" s="16">
        <f t="shared" si="1"/>
        <v>0</v>
      </c>
    </row>
    <row r="32" spans="1:5" x14ac:dyDescent="0.25">
      <c r="A32">
        <f t="shared" si="2"/>
        <v>24</v>
      </c>
      <c r="B32" s="36">
        <v>13959</v>
      </c>
      <c r="C32" s="79"/>
      <c r="D32" s="16">
        <f t="shared" si="0"/>
        <v>0.10341115141077874</v>
      </c>
      <c r="E32" s="16">
        <f t="shared" si="1"/>
        <v>0</v>
      </c>
    </row>
    <row r="33" spans="1:5" x14ac:dyDescent="0.25">
      <c r="A33">
        <f t="shared" si="2"/>
        <v>25</v>
      </c>
      <c r="B33" s="36">
        <v>14054</v>
      </c>
      <c r="C33" s="79"/>
      <c r="D33" s="16">
        <f t="shared" si="0"/>
        <v>0.1041149310070266</v>
      </c>
      <c r="E33" s="16">
        <f t="shared" si="1"/>
        <v>0</v>
      </c>
    </row>
    <row r="34" spans="1:5" x14ac:dyDescent="0.25">
      <c r="A34">
        <f t="shared" si="2"/>
        <v>26</v>
      </c>
      <c r="B34" s="36">
        <v>14100</v>
      </c>
      <c r="C34" s="79"/>
      <c r="D34" s="16">
        <f t="shared" si="0"/>
        <v>0.1044557084957361</v>
      </c>
      <c r="E34" s="16">
        <f t="shared" si="1"/>
        <v>0</v>
      </c>
    </row>
    <row r="35" spans="1:5" x14ac:dyDescent="0.25">
      <c r="A35">
        <f t="shared" si="2"/>
        <v>27</v>
      </c>
      <c r="B35" s="36">
        <v>15925</v>
      </c>
      <c r="C35" s="79"/>
      <c r="D35" s="16">
        <f t="shared" si="0"/>
        <v>0.11797568494997145</v>
      </c>
      <c r="E35" s="16">
        <f t="shared" si="1"/>
        <v>0</v>
      </c>
    </row>
    <row r="36" spans="1:5" x14ac:dyDescent="0.25">
      <c r="A36">
        <f t="shared" si="2"/>
        <v>28</v>
      </c>
      <c r="B36" s="36">
        <v>16591</v>
      </c>
      <c r="C36" s="79"/>
      <c r="D36" s="16">
        <f t="shared" si="0"/>
        <v>0.1229095503299828</v>
      </c>
      <c r="E36" s="16">
        <f t="shared" si="1"/>
        <v>0</v>
      </c>
    </row>
    <row r="37" spans="1:5" x14ac:dyDescent="0.25">
      <c r="A37">
        <f t="shared" si="2"/>
        <v>29</v>
      </c>
      <c r="B37" s="36">
        <v>16901</v>
      </c>
      <c r="C37" s="79"/>
      <c r="D37" s="16">
        <f t="shared" si="0"/>
        <v>0.12520609427563373</v>
      </c>
      <c r="E37" s="16">
        <f t="shared" si="1"/>
        <v>0</v>
      </c>
    </row>
    <row r="38" spans="1:5" x14ac:dyDescent="0.25">
      <c r="A38">
        <f t="shared" si="2"/>
        <v>30</v>
      </c>
      <c r="B38" s="36">
        <v>17043</v>
      </c>
      <c r="C38" s="79"/>
      <c r="D38" s="16">
        <f t="shared" si="0"/>
        <v>0.12625805956686739</v>
      </c>
      <c r="E38" s="16">
        <f t="shared" si="1"/>
        <v>0</v>
      </c>
    </row>
    <row r="39" spans="1:5" x14ac:dyDescent="0.25">
      <c r="A39">
        <f t="shared" si="2"/>
        <v>31</v>
      </c>
      <c r="B39" s="36">
        <v>17168</v>
      </c>
      <c r="C39" s="79"/>
      <c r="D39" s="16">
        <f t="shared" si="0"/>
        <v>0.12718408535140407</v>
      </c>
      <c r="E39" s="16">
        <f t="shared" si="1"/>
        <v>0</v>
      </c>
    </row>
    <row r="40" spans="1:5" x14ac:dyDescent="0.25">
      <c r="A40">
        <f t="shared" si="2"/>
        <v>32</v>
      </c>
      <c r="B40" s="36">
        <v>17173</v>
      </c>
      <c r="C40" s="79"/>
      <c r="D40" s="16">
        <f t="shared" si="0"/>
        <v>0.12722112638278552</v>
      </c>
      <c r="E40" s="16">
        <f t="shared" si="1"/>
        <v>0</v>
      </c>
    </row>
    <row r="41" spans="1:5" x14ac:dyDescent="0.25">
      <c r="A41">
        <f t="shared" si="2"/>
        <v>33</v>
      </c>
      <c r="B41" s="36">
        <v>17810</v>
      </c>
      <c r="C41" s="79"/>
      <c r="D41" s="16">
        <f t="shared" si="0"/>
        <v>0.13194015378078439</v>
      </c>
      <c r="E41" s="16">
        <f t="shared" si="1"/>
        <v>0</v>
      </c>
    </row>
    <row r="42" spans="1:5" x14ac:dyDescent="0.25">
      <c r="A42">
        <f t="shared" si="2"/>
        <v>34</v>
      </c>
      <c r="B42" s="36">
        <v>17898</v>
      </c>
      <c r="C42" s="79"/>
      <c r="D42" s="16">
        <f t="shared" si="0"/>
        <v>0.13259207593309819</v>
      </c>
      <c r="E42" s="16">
        <f t="shared" si="1"/>
        <v>0</v>
      </c>
    </row>
    <row r="43" spans="1:5" x14ac:dyDescent="0.25">
      <c r="A43">
        <f t="shared" si="2"/>
        <v>35</v>
      </c>
      <c r="B43" s="36">
        <v>18127</v>
      </c>
      <c r="C43" s="79"/>
      <c r="D43" s="16">
        <f t="shared" si="0"/>
        <v>0.13428855517036936</v>
      </c>
      <c r="E43" s="16">
        <f t="shared" si="1"/>
        <v>0</v>
      </c>
    </row>
    <row r="44" spans="1:5" x14ac:dyDescent="0.25">
      <c r="A44">
        <f t="shared" si="2"/>
        <v>36</v>
      </c>
      <c r="B44" s="36">
        <v>18500</v>
      </c>
      <c r="C44" s="79"/>
      <c r="D44" s="16">
        <f t="shared" si="0"/>
        <v>0.13705181611142678</v>
      </c>
      <c r="E44" s="16">
        <f t="shared" si="1"/>
        <v>0</v>
      </c>
    </row>
    <row r="45" spans="1:5" x14ac:dyDescent="0.25">
      <c r="A45">
        <f t="shared" si="2"/>
        <v>37</v>
      </c>
      <c r="B45" s="36">
        <v>18551</v>
      </c>
      <c r="C45" s="79"/>
      <c r="D45" s="16">
        <f t="shared" si="0"/>
        <v>0.13742963463151775</v>
      </c>
      <c r="E45" s="16">
        <f t="shared" si="1"/>
        <v>0</v>
      </c>
    </row>
    <row r="46" spans="1:5" x14ac:dyDescent="0.25">
      <c r="A46">
        <f t="shared" si="2"/>
        <v>38</v>
      </c>
      <c r="B46" s="36">
        <v>18817</v>
      </c>
      <c r="C46" s="79"/>
      <c r="D46" s="16">
        <f t="shared" si="0"/>
        <v>0.13940021750101178</v>
      </c>
      <c r="E46" s="16">
        <f t="shared" si="1"/>
        <v>0</v>
      </c>
    </row>
    <row r="47" spans="1:5" x14ac:dyDescent="0.25">
      <c r="A47">
        <f t="shared" si="2"/>
        <v>39</v>
      </c>
      <c r="B47" s="36">
        <v>19237</v>
      </c>
      <c r="C47" s="79"/>
      <c r="D47" s="16">
        <f t="shared" si="0"/>
        <v>0.14251166413705499</v>
      </c>
      <c r="E47" s="16">
        <f t="shared" si="1"/>
        <v>0</v>
      </c>
    </row>
    <row r="48" spans="1:5" x14ac:dyDescent="0.25">
      <c r="A48">
        <f t="shared" si="2"/>
        <v>40</v>
      </c>
      <c r="B48" s="36">
        <v>19784</v>
      </c>
      <c r="C48" s="79"/>
      <c r="D48" s="16">
        <f t="shared" si="0"/>
        <v>0.14656395297018743</v>
      </c>
      <c r="E48" s="16">
        <f t="shared" si="1"/>
        <v>0</v>
      </c>
    </row>
    <row r="49" spans="1:5" x14ac:dyDescent="0.25">
      <c r="A49">
        <f t="shared" si="2"/>
        <v>41</v>
      </c>
      <c r="B49" s="36">
        <v>19892</v>
      </c>
      <c r="C49" s="79"/>
      <c r="D49" s="16">
        <f t="shared" si="0"/>
        <v>0.14736403924802713</v>
      </c>
      <c r="E49" s="16">
        <f t="shared" si="1"/>
        <v>0</v>
      </c>
    </row>
    <row r="50" spans="1:5" x14ac:dyDescent="0.25">
      <c r="A50">
        <f t="shared" si="2"/>
        <v>42</v>
      </c>
      <c r="B50" s="36">
        <v>20139</v>
      </c>
      <c r="C50" s="79"/>
      <c r="D50" s="16">
        <f t="shared" si="0"/>
        <v>0.14919386619827157</v>
      </c>
      <c r="E50" s="16">
        <f t="shared" si="1"/>
        <v>0</v>
      </c>
    </row>
    <row r="51" spans="1:5" x14ac:dyDescent="0.25">
      <c r="A51">
        <f t="shared" si="2"/>
        <v>43</v>
      </c>
      <c r="B51" s="36">
        <v>20294</v>
      </c>
      <c r="C51" s="79"/>
      <c r="D51" s="16">
        <f t="shared" si="0"/>
        <v>0.15034213817109704</v>
      </c>
      <c r="E51" s="16">
        <f t="shared" si="1"/>
        <v>0</v>
      </c>
    </row>
    <row r="52" spans="1:5" x14ac:dyDescent="0.25">
      <c r="A52">
        <f t="shared" si="2"/>
        <v>44</v>
      </c>
      <c r="B52" s="36">
        <v>21097</v>
      </c>
      <c r="C52" s="79"/>
      <c r="D52" s="16">
        <f t="shared" si="0"/>
        <v>0.1562909278109606</v>
      </c>
      <c r="E52" s="16">
        <f t="shared" si="1"/>
        <v>0</v>
      </c>
    </row>
    <row r="53" spans="1:5" x14ac:dyDescent="0.25">
      <c r="A53">
        <f t="shared" si="2"/>
        <v>45</v>
      </c>
      <c r="B53" s="36">
        <v>21778</v>
      </c>
      <c r="C53" s="79"/>
      <c r="D53" s="16">
        <f t="shared" si="0"/>
        <v>0.16133591628511637</v>
      </c>
      <c r="E53" s="16">
        <f t="shared" si="1"/>
        <v>0</v>
      </c>
    </row>
    <row r="54" spans="1:5" x14ac:dyDescent="0.25">
      <c r="A54">
        <f t="shared" si="2"/>
        <v>46</v>
      </c>
      <c r="B54" s="36">
        <v>21792</v>
      </c>
      <c r="C54" s="79"/>
      <c r="D54" s="16">
        <f t="shared" si="0"/>
        <v>0.16143963117298446</v>
      </c>
      <c r="E54" s="16">
        <f t="shared" si="1"/>
        <v>0</v>
      </c>
    </row>
    <row r="55" spans="1:5" x14ac:dyDescent="0.25">
      <c r="A55">
        <f t="shared" si="2"/>
        <v>47</v>
      </c>
      <c r="B55" s="36">
        <v>22098</v>
      </c>
      <c r="C55" s="79"/>
      <c r="D55" s="16">
        <f t="shared" si="0"/>
        <v>0.16370654229353024</v>
      </c>
      <c r="E55" s="16">
        <f t="shared" si="1"/>
        <v>0</v>
      </c>
    </row>
    <row r="56" spans="1:5" x14ac:dyDescent="0.25">
      <c r="A56">
        <f t="shared" si="2"/>
        <v>48</v>
      </c>
      <c r="B56" s="36">
        <v>24527</v>
      </c>
      <c r="C56" s="79"/>
      <c r="D56" s="16">
        <f t="shared" si="0"/>
        <v>0.18170107533864674</v>
      </c>
      <c r="E56" s="16">
        <f t="shared" si="1"/>
        <v>0</v>
      </c>
    </row>
    <row r="57" spans="1:5" x14ac:dyDescent="0.25">
      <c r="A57">
        <f t="shared" si="2"/>
        <v>49</v>
      </c>
      <c r="B57" s="36">
        <v>25179</v>
      </c>
      <c r="C57" s="79"/>
      <c r="D57" s="16">
        <f t="shared" si="0"/>
        <v>0.18653122583079002</v>
      </c>
      <c r="E57" s="16">
        <f t="shared" si="1"/>
        <v>0</v>
      </c>
    </row>
    <row r="58" spans="1:5" x14ac:dyDescent="0.25">
      <c r="A58">
        <f t="shared" si="2"/>
        <v>50</v>
      </c>
      <c r="B58" s="36">
        <v>26007</v>
      </c>
      <c r="C58" s="79"/>
      <c r="D58" s="16">
        <f t="shared" si="0"/>
        <v>0.19266522062756089</v>
      </c>
      <c r="E58" s="16">
        <f t="shared" si="1"/>
        <v>0</v>
      </c>
    </row>
    <row r="59" spans="1:5" x14ac:dyDescent="0.25">
      <c r="A59">
        <f t="shared" si="2"/>
        <v>51</v>
      </c>
      <c r="B59" s="36">
        <v>26260</v>
      </c>
      <c r="C59" s="79"/>
      <c r="D59" s="16">
        <f t="shared" si="0"/>
        <v>0.19453949681546312</v>
      </c>
      <c r="E59" s="16">
        <f t="shared" si="1"/>
        <v>0</v>
      </c>
    </row>
    <row r="60" spans="1:5" x14ac:dyDescent="0.25">
      <c r="A60">
        <f t="shared" si="2"/>
        <v>52</v>
      </c>
      <c r="B60" s="36">
        <v>26419</v>
      </c>
      <c r="C60" s="79"/>
      <c r="D60" s="16">
        <f t="shared" si="0"/>
        <v>0.19571740161339374</v>
      </c>
      <c r="E60" s="16">
        <f t="shared" si="1"/>
        <v>0</v>
      </c>
    </row>
    <row r="61" spans="1:5" x14ac:dyDescent="0.25">
      <c r="A61">
        <f t="shared" si="2"/>
        <v>53</v>
      </c>
      <c r="B61" s="36">
        <v>26655</v>
      </c>
      <c r="C61" s="79"/>
      <c r="D61" s="16">
        <f t="shared" si="0"/>
        <v>0.19746573829459899</v>
      </c>
      <c r="E61" s="16">
        <f t="shared" si="1"/>
        <v>0</v>
      </c>
    </row>
    <row r="62" spans="1:5" x14ac:dyDescent="0.25">
      <c r="A62">
        <f t="shared" si="2"/>
        <v>54</v>
      </c>
      <c r="B62" s="36">
        <v>26700</v>
      </c>
      <c r="C62" s="79"/>
      <c r="D62" s="16">
        <f t="shared" si="0"/>
        <v>0.19779910757703217</v>
      </c>
      <c r="E62" s="16">
        <f t="shared" si="1"/>
        <v>0</v>
      </c>
    </row>
    <row r="63" spans="1:5" x14ac:dyDescent="0.25">
      <c r="A63">
        <f t="shared" si="2"/>
        <v>55</v>
      </c>
      <c r="B63" s="36">
        <v>26810</v>
      </c>
      <c r="C63" s="79"/>
      <c r="D63" s="16">
        <f t="shared" si="0"/>
        <v>0.19861401026742445</v>
      </c>
      <c r="E63" s="16">
        <f t="shared" si="1"/>
        <v>0</v>
      </c>
    </row>
    <row r="64" spans="1:5" x14ac:dyDescent="0.25">
      <c r="A64">
        <f t="shared" si="2"/>
        <v>56</v>
      </c>
      <c r="B64" s="36">
        <v>26897</v>
      </c>
      <c r="C64" s="79"/>
      <c r="D64" s="16">
        <f t="shared" si="0"/>
        <v>0.19925852421346196</v>
      </c>
      <c r="E64" s="16">
        <f t="shared" si="1"/>
        <v>0</v>
      </c>
    </row>
    <row r="65" spans="1:5" x14ac:dyDescent="0.25">
      <c r="A65">
        <f t="shared" si="2"/>
        <v>57</v>
      </c>
      <c r="B65" s="36">
        <v>27249</v>
      </c>
      <c r="C65" s="79"/>
      <c r="D65" s="16">
        <f t="shared" si="0"/>
        <v>0.20186621282271722</v>
      </c>
      <c r="E65" s="16">
        <f t="shared" si="1"/>
        <v>0</v>
      </c>
    </row>
    <row r="66" spans="1:5" x14ac:dyDescent="0.25">
      <c r="A66">
        <f t="shared" si="2"/>
        <v>58</v>
      </c>
      <c r="B66" s="36">
        <v>27427</v>
      </c>
      <c r="C66" s="79"/>
      <c r="D66" s="16">
        <f t="shared" si="0"/>
        <v>0.20318487353989745</v>
      </c>
      <c r="E66" s="16">
        <f t="shared" si="1"/>
        <v>0</v>
      </c>
    </row>
    <row r="67" spans="1:5" x14ac:dyDescent="0.25">
      <c r="A67">
        <f t="shared" si="2"/>
        <v>59</v>
      </c>
      <c r="B67" s="36">
        <v>27871</v>
      </c>
      <c r="C67" s="79"/>
      <c r="D67" s="16">
        <f t="shared" si="0"/>
        <v>0.20647411712657168</v>
      </c>
      <c r="E67" s="16">
        <f t="shared" si="1"/>
        <v>0</v>
      </c>
    </row>
    <row r="68" spans="1:5" x14ac:dyDescent="0.25">
      <c r="A68">
        <f t="shared" si="2"/>
        <v>60</v>
      </c>
      <c r="B68" s="36">
        <v>28204</v>
      </c>
      <c r="C68" s="79"/>
      <c r="D68" s="16">
        <f t="shared" si="0"/>
        <v>0.20894104981657735</v>
      </c>
      <c r="E68" s="16">
        <f t="shared" si="1"/>
        <v>0</v>
      </c>
    </row>
    <row r="69" spans="1:5" x14ac:dyDescent="0.25">
      <c r="A69">
        <f t="shared" si="2"/>
        <v>61</v>
      </c>
      <c r="B69" s="36">
        <v>29666</v>
      </c>
      <c r="C69" s="79"/>
      <c r="D69" s="16">
        <f t="shared" si="0"/>
        <v>0.21977184739251823</v>
      </c>
      <c r="E69" s="16">
        <f t="shared" si="1"/>
        <v>0</v>
      </c>
    </row>
    <row r="70" spans="1:5" x14ac:dyDescent="0.25">
      <c r="A70">
        <f t="shared" si="2"/>
        <v>62</v>
      </c>
      <c r="B70" s="36">
        <v>30289</v>
      </c>
      <c r="C70" s="79"/>
      <c r="D70" s="16">
        <f t="shared" si="0"/>
        <v>0.22438715990264899</v>
      </c>
      <c r="E70" s="16">
        <f t="shared" si="1"/>
        <v>0</v>
      </c>
    </row>
    <row r="71" spans="1:5" x14ac:dyDescent="0.25">
      <c r="A71">
        <f t="shared" si="2"/>
        <v>63</v>
      </c>
      <c r="B71" s="36">
        <v>30637</v>
      </c>
      <c r="C71" s="79"/>
      <c r="D71" s="16">
        <f t="shared" si="0"/>
        <v>0.22696521568679906</v>
      </c>
      <c r="E71" s="16">
        <f t="shared" si="1"/>
        <v>0</v>
      </c>
    </row>
    <row r="72" spans="1:5" x14ac:dyDescent="0.25">
      <c r="A72">
        <f t="shared" si="2"/>
        <v>64</v>
      </c>
      <c r="B72" s="36">
        <v>30760</v>
      </c>
      <c r="C72" s="79"/>
      <c r="D72" s="16">
        <f t="shared" si="0"/>
        <v>0.22787642505878314</v>
      </c>
      <c r="E72" s="16">
        <f t="shared" si="1"/>
        <v>0</v>
      </c>
    </row>
    <row r="73" spans="1:5" x14ac:dyDescent="0.25">
      <c r="A73">
        <f t="shared" si="2"/>
        <v>65</v>
      </c>
      <c r="B73" s="36">
        <v>31124</v>
      </c>
      <c r="C73" s="79"/>
      <c r="D73" s="16">
        <f t="shared" ref="D73:D136" si="3">B73/E$4</f>
        <v>0.23057301214335391</v>
      </c>
      <c r="E73" s="16">
        <f t="shared" si="1"/>
        <v>0</v>
      </c>
    </row>
    <row r="74" spans="1:5" x14ac:dyDescent="0.25">
      <c r="A74">
        <f t="shared" si="2"/>
        <v>66</v>
      </c>
      <c r="B74" s="36">
        <v>31287</v>
      </c>
      <c r="C74" s="79"/>
      <c r="D74" s="16">
        <f t="shared" si="3"/>
        <v>0.23178054976638973</v>
      </c>
      <c r="E74" s="16">
        <f t="shared" ref="E74:E137" si="4">MAX(D74-2,0)</f>
        <v>0</v>
      </c>
    </row>
    <row r="75" spans="1:5" x14ac:dyDescent="0.25">
      <c r="A75">
        <f t="shared" ref="A75:A138" si="5">A74+1</f>
        <v>67</v>
      </c>
      <c r="B75" s="36">
        <v>31343</v>
      </c>
      <c r="C75" s="79"/>
      <c r="D75" s="16">
        <f t="shared" si="3"/>
        <v>0.23219540931786214</v>
      </c>
      <c r="E75" s="16">
        <f t="shared" si="4"/>
        <v>0</v>
      </c>
    </row>
    <row r="76" spans="1:5" x14ac:dyDescent="0.25">
      <c r="A76">
        <f t="shared" si="5"/>
        <v>68</v>
      </c>
      <c r="B76" s="36">
        <v>31663</v>
      </c>
      <c r="C76" s="79"/>
      <c r="D76" s="16">
        <f t="shared" si="3"/>
        <v>0.23456603532627601</v>
      </c>
      <c r="E76" s="16">
        <f t="shared" si="4"/>
        <v>0</v>
      </c>
    </row>
    <row r="77" spans="1:5" x14ac:dyDescent="0.25">
      <c r="A77">
        <f t="shared" si="5"/>
        <v>69</v>
      </c>
      <c r="B77" s="36">
        <v>32182</v>
      </c>
      <c r="C77" s="79"/>
      <c r="D77" s="16">
        <f t="shared" si="3"/>
        <v>0.23841089438367227</v>
      </c>
      <c r="E77" s="16">
        <f t="shared" si="4"/>
        <v>0</v>
      </c>
    </row>
    <row r="78" spans="1:5" x14ac:dyDescent="0.25">
      <c r="A78">
        <f t="shared" si="5"/>
        <v>70</v>
      </c>
      <c r="B78" s="36">
        <v>32410</v>
      </c>
      <c r="C78" s="79"/>
      <c r="D78" s="16">
        <f t="shared" si="3"/>
        <v>0.24009996541466716</v>
      </c>
      <c r="E78" s="16">
        <f t="shared" si="4"/>
        <v>0</v>
      </c>
    </row>
    <row r="79" spans="1:5" x14ac:dyDescent="0.25">
      <c r="A79">
        <f t="shared" si="5"/>
        <v>71</v>
      </c>
      <c r="B79" s="36">
        <v>32655</v>
      </c>
      <c r="C79" s="79"/>
      <c r="D79" s="16">
        <f t="shared" si="3"/>
        <v>0.24191497595235903</v>
      </c>
      <c r="E79" s="16">
        <f t="shared" si="4"/>
        <v>0</v>
      </c>
    </row>
    <row r="80" spans="1:5" x14ac:dyDescent="0.25">
      <c r="A80">
        <f t="shared" si="5"/>
        <v>72</v>
      </c>
      <c r="B80" s="36">
        <v>32718</v>
      </c>
      <c r="C80" s="79"/>
      <c r="D80" s="16">
        <f t="shared" si="3"/>
        <v>0.24238169294776549</v>
      </c>
      <c r="E80" s="16">
        <f t="shared" si="4"/>
        <v>0</v>
      </c>
    </row>
    <row r="81" spans="1:5" x14ac:dyDescent="0.25">
      <c r="A81">
        <f t="shared" si="5"/>
        <v>73</v>
      </c>
      <c r="B81" s="36">
        <v>32898</v>
      </c>
      <c r="C81" s="79"/>
      <c r="D81" s="16">
        <f t="shared" si="3"/>
        <v>0.24371517007749829</v>
      </c>
      <c r="E81" s="16">
        <f t="shared" si="4"/>
        <v>0</v>
      </c>
    </row>
    <row r="82" spans="1:5" x14ac:dyDescent="0.25">
      <c r="A82">
        <f t="shared" si="5"/>
        <v>74</v>
      </c>
      <c r="B82" s="36">
        <v>33788</v>
      </c>
      <c r="C82" s="79"/>
      <c r="D82" s="16">
        <f t="shared" si="3"/>
        <v>0.25030847366339937</v>
      </c>
      <c r="E82" s="16">
        <f t="shared" si="4"/>
        <v>0</v>
      </c>
    </row>
    <row r="83" spans="1:5" x14ac:dyDescent="0.25">
      <c r="A83">
        <f t="shared" si="5"/>
        <v>75</v>
      </c>
      <c r="B83" s="36">
        <v>34027</v>
      </c>
      <c r="C83" s="79"/>
      <c r="D83" s="16">
        <f t="shared" si="3"/>
        <v>0.25207903496343348</v>
      </c>
      <c r="E83" s="16">
        <f t="shared" si="4"/>
        <v>0</v>
      </c>
    </row>
    <row r="84" spans="1:5" x14ac:dyDescent="0.25">
      <c r="A84">
        <f t="shared" si="5"/>
        <v>76</v>
      </c>
      <c r="B84" s="36">
        <v>34143</v>
      </c>
      <c r="C84" s="79"/>
      <c r="D84" s="16">
        <f t="shared" si="3"/>
        <v>0.25293838689148351</v>
      </c>
      <c r="E84" s="16">
        <f t="shared" si="4"/>
        <v>0</v>
      </c>
    </row>
    <row r="85" spans="1:5" x14ac:dyDescent="0.25">
      <c r="A85">
        <f t="shared" si="5"/>
        <v>77</v>
      </c>
      <c r="B85" s="36">
        <v>35142</v>
      </c>
      <c r="C85" s="79"/>
      <c r="D85" s="16">
        <f t="shared" si="3"/>
        <v>0.26033918496150055</v>
      </c>
      <c r="E85" s="16">
        <f t="shared" si="4"/>
        <v>0</v>
      </c>
    </row>
    <row r="86" spans="1:5" x14ac:dyDescent="0.25">
      <c r="A86">
        <f t="shared" si="5"/>
        <v>78</v>
      </c>
      <c r="B86" s="36">
        <v>35345</v>
      </c>
      <c r="C86" s="79"/>
      <c r="D86" s="16">
        <f t="shared" si="3"/>
        <v>0.26184305083558812</v>
      </c>
      <c r="E86" s="16">
        <f t="shared" si="4"/>
        <v>0</v>
      </c>
    </row>
    <row r="87" spans="1:5" x14ac:dyDescent="0.25">
      <c r="A87">
        <f t="shared" si="5"/>
        <v>79</v>
      </c>
      <c r="B87" s="36">
        <v>35672</v>
      </c>
      <c r="C87" s="79"/>
      <c r="D87" s="16">
        <f t="shared" si="3"/>
        <v>0.26426553428793603</v>
      </c>
      <c r="E87" s="16">
        <f t="shared" si="4"/>
        <v>0</v>
      </c>
    </row>
    <row r="88" spans="1:5" x14ac:dyDescent="0.25">
      <c r="A88">
        <f t="shared" si="5"/>
        <v>80</v>
      </c>
      <c r="B88" s="36">
        <v>35971</v>
      </c>
      <c r="C88" s="79"/>
      <c r="D88" s="16">
        <f t="shared" si="3"/>
        <v>0.26648058796454771</v>
      </c>
      <c r="E88" s="16">
        <f t="shared" si="4"/>
        <v>0</v>
      </c>
    </row>
    <row r="89" spans="1:5" x14ac:dyDescent="0.25">
      <c r="A89">
        <f t="shared" si="5"/>
        <v>81</v>
      </c>
      <c r="B89" s="36">
        <v>36893</v>
      </c>
      <c r="C89" s="79"/>
      <c r="D89" s="16">
        <f t="shared" si="3"/>
        <v>0.2733109541512902</v>
      </c>
      <c r="E89" s="16">
        <f t="shared" si="4"/>
        <v>0</v>
      </c>
    </row>
    <row r="90" spans="1:5" x14ac:dyDescent="0.25">
      <c r="A90">
        <f t="shared" si="5"/>
        <v>82</v>
      </c>
      <c r="B90" s="36">
        <v>36910</v>
      </c>
      <c r="C90" s="79"/>
      <c r="D90" s="16">
        <f t="shared" si="3"/>
        <v>0.27343689365798718</v>
      </c>
      <c r="E90" s="16">
        <f t="shared" si="4"/>
        <v>0</v>
      </c>
    </row>
    <row r="91" spans="1:5" x14ac:dyDescent="0.25">
      <c r="A91">
        <f t="shared" si="5"/>
        <v>83</v>
      </c>
      <c r="B91" s="36">
        <v>36997</v>
      </c>
      <c r="C91" s="79"/>
      <c r="D91" s="16">
        <f t="shared" si="3"/>
        <v>0.27408140760402472</v>
      </c>
      <c r="E91" s="16">
        <f t="shared" si="4"/>
        <v>0</v>
      </c>
    </row>
    <row r="92" spans="1:5" x14ac:dyDescent="0.25">
      <c r="A92">
        <f t="shared" si="5"/>
        <v>84</v>
      </c>
      <c r="B92" s="36">
        <v>37045</v>
      </c>
      <c r="C92" s="79"/>
      <c r="D92" s="16">
        <f t="shared" si="3"/>
        <v>0.27443700150528677</v>
      </c>
      <c r="E92" s="16">
        <f t="shared" si="4"/>
        <v>0</v>
      </c>
    </row>
    <row r="93" spans="1:5" x14ac:dyDescent="0.25">
      <c r="A93">
        <f t="shared" si="5"/>
        <v>85</v>
      </c>
      <c r="B93" s="36">
        <v>37161</v>
      </c>
      <c r="C93" s="79"/>
      <c r="D93" s="16">
        <f t="shared" si="3"/>
        <v>0.2752963534333368</v>
      </c>
      <c r="E93" s="16">
        <f t="shared" si="4"/>
        <v>0</v>
      </c>
    </row>
    <row r="94" spans="1:5" x14ac:dyDescent="0.25">
      <c r="A94">
        <f t="shared" si="5"/>
        <v>86</v>
      </c>
      <c r="B94" s="36">
        <v>37638</v>
      </c>
      <c r="C94" s="79"/>
      <c r="D94" s="16">
        <f t="shared" si="3"/>
        <v>0.27883006782712871</v>
      </c>
      <c r="E94" s="16">
        <f t="shared" si="4"/>
        <v>0</v>
      </c>
    </row>
    <row r="95" spans="1:5" x14ac:dyDescent="0.25">
      <c r="A95">
        <f t="shared" si="5"/>
        <v>87</v>
      </c>
      <c r="B95" s="36">
        <v>37915</v>
      </c>
      <c r="C95" s="79"/>
      <c r="D95" s="16">
        <f t="shared" si="3"/>
        <v>0.280882140965662</v>
      </c>
      <c r="E95" s="16">
        <f t="shared" si="4"/>
        <v>0</v>
      </c>
    </row>
    <row r="96" spans="1:5" x14ac:dyDescent="0.25">
      <c r="A96">
        <f t="shared" si="5"/>
        <v>88</v>
      </c>
      <c r="B96" s="36">
        <v>38294</v>
      </c>
      <c r="C96" s="79"/>
      <c r="D96" s="16">
        <f t="shared" si="3"/>
        <v>0.28368985114437717</v>
      </c>
      <c r="E96" s="16">
        <f t="shared" si="4"/>
        <v>0</v>
      </c>
    </row>
    <row r="97" spans="1:5" x14ac:dyDescent="0.25">
      <c r="A97">
        <f t="shared" si="5"/>
        <v>89</v>
      </c>
      <c r="B97" s="36">
        <v>38856</v>
      </c>
      <c r="C97" s="79"/>
      <c r="D97" s="16">
        <f t="shared" si="3"/>
        <v>0.28785326307165404</v>
      </c>
      <c r="E97" s="16">
        <f t="shared" si="4"/>
        <v>0</v>
      </c>
    </row>
    <row r="98" spans="1:5" x14ac:dyDescent="0.25">
      <c r="A98">
        <f t="shared" si="5"/>
        <v>90</v>
      </c>
      <c r="B98" s="36">
        <v>39279</v>
      </c>
      <c r="C98" s="79"/>
      <c r="D98" s="16">
        <f t="shared" si="3"/>
        <v>0.29098693432652611</v>
      </c>
      <c r="E98" s="16">
        <f t="shared" si="4"/>
        <v>0</v>
      </c>
    </row>
    <row r="99" spans="1:5" x14ac:dyDescent="0.25">
      <c r="A99">
        <f t="shared" si="5"/>
        <v>91</v>
      </c>
      <c r="B99" s="36">
        <v>39496</v>
      </c>
      <c r="C99" s="79"/>
      <c r="D99" s="16">
        <f t="shared" si="3"/>
        <v>0.29259451508848178</v>
      </c>
      <c r="E99" s="16">
        <f t="shared" si="4"/>
        <v>0</v>
      </c>
    </row>
    <row r="100" spans="1:5" x14ac:dyDescent="0.25">
      <c r="A100">
        <f t="shared" si="5"/>
        <v>92</v>
      </c>
      <c r="B100" s="36">
        <v>39541</v>
      </c>
      <c r="C100" s="79"/>
      <c r="D100" s="16">
        <f t="shared" si="3"/>
        <v>0.29292788437091494</v>
      </c>
      <c r="E100" s="16">
        <f t="shared" si="4"/>
        <v>0</v>
      </c>
    </row>
    <row r="101" spans="1:5" x14ac:dyDescent="0.25">
      <c r="A101">
        <f t="shared" si="5"/>
        <v>93</v>
      </c>
      <c r="B101" s="36">
        <v>41379</v>
      </c>
      <c r="C101" s="79"/>
      <c r="D101" s="16">
        <f t="shared" si="3"/>
        <v>0.30654416750674213</v>
      </c>
      <c r="E101" s="16">
        <f t="shared" si="4"/>
        <v>0</v>
      </c>
    </row>
    <row r="102" spans="1:5" x14ac:dyDescent="0.25">
      <c r="A102">
        <f t="shared" si="5"/>
        <v>94</v>
      </c>
      <c r="B102" s="36">
        <v>41862</v>
      </c>
      <c r="C102" s="79"/>
      <c r="D102" s="16">
        <f t="shared" si="3"/>
        <v>0.31012233113819182</v>
      </c>
      <c r="E102" s="16">
        <f t="shared" si="4"/>
        <v>0</v>
      </c>
    </row>
    <row r="103" spans="1:5" x14ac:dyDescent="0.25">
      <c r="A103">
        <f t="shared" si="5"/>
        <v>95</v>
      </c>
      <c r="B103" s="36">
        <v>41874</v>
      </c>
      <c r="C103" s="79"/>
      <c r="D103" s="16">
        <f t="shared" si="3"/>
        <v>0.31021122961350733</v>
      </c>
      <c r="E103" s="16">
        <f t="shared" si="4"/>
        <v>0</v>
      </c>
    </row>
    <row r="104" spans="1:5" x14ac:dyDescent="0.25">
      <c r="A104">
        <f t="shared" si="5"/>
        <v>96</v>
      </c>
      <c r="B104" s="36">
        <v>42023</v>
      </c>
      <c r="C104" s="79"/>
      <c r="D104" s="16">
        <f t="shared" si="3"/>
        <v>0.31131505234867501</v>
      </c>
      <c r="E104" s="16">
        <f t="shared" si="4"/>
        <v>0</v>
      </c>
    </row>
    <row r="105" spans="1:5" x14ac:dyDescent="0.25">
      <c r="A105">
        <f t="shared" si="5"/>
        <v>97</v>
      </c>
      <c r="B105" s="36">
        <v>43222</v>
      </c>
      <c r="C105" s="79"/>
      <c r="D105" s="16">
        <f t="shared" si="3"/>
        <v>0.32019749167395073</v>
      </c>
      <c r="E105" s="16">
        <f t="shared" si="4"/>
        <v>0</v>
      </c>
    </row>
    <row r="106" spans="1:5" x14ac:dyDescent="0.25">
      <c r="A106">
        <f t="shared" si="5"/>
        <v>98</v>
      </c>
      <c r="B106" s="36">
        <v>43225</v>
      </c>
      <c r="C106" s="79"/>
      <c r="D106" s="16">
        <f t="shared" si="3"/>
        <v>0.32021971629277962</v>
      </c>
      <c r="E106" s="16">
        <f t="shared" si="4"/>
        <v>0</v>
      </c>
    </row>
    <row r="107" spans="1:5" x14ac:dyDescent="0.25">
      <c r="A107">
        <f t="shared" si="5"/>
        <v>99</v>
      </c>
      <c r="B107" s="36">
        <v>45245</v>
      </c>
      <c r="C107" s="79"/>
      <c r="D107" s="16">
        <f t="shared" si="3"/>
        <v>0.33518429297089219</v>
      </c>
      <c r="E107" s="16">
        <f t="shared" si="4"/>
        <v>0</v>
      </c>
    </row>
    <row r="108" spans="1:5" x14ac:dyDescent="0.25">
      <c r="A108">
        <f t="shared" si="5"/>
        <v>100</v>
      </c>
      <c r="B108" s="36">
        <v>45568</v>
      </c>
      <c r="C108" s="79"/>
      <c r="D108" s="16">
        <f t="shared" si="3"/>
        <v>0.3375771435981349</v>
      </c>
      <c r="E108" s="16">
        <f t="shared" si="4"/>
        <v>0</v>
      </c>
    </row>
    <row r="109" spans="1:5" x14ac:dyDescent="0.25">
      <c r="A109">
        <f t="shared" si="5"/>
        <v>101</v>
      </c>
      <c r="B109" s="36">
        <v>46162</v>
      </c>
      <c r="C109" s="79"/>
      <c r="D109" s="16">
        <f t="shared" si="3"/>
        <v>0.34197761812625316</v>
      </c>
      <c r="E109" s="16">
        <f t="shared" si="4"/>
        <v>0</v>
      </c>
    </row>
    <row r="110" spans="1:5" x14ac:dyDescent="0.25">
      <c r="A110">
        <f t="shared" si="5"/>
        <v>102</v>
      </c>
      <c r="B110" s="36">
        <v>46965</v>
      </c>
      <c r="C110" s="79"/>
      <c r="D110" s="16">
        <f t="shared" si="3"/>
        <v>0.34792640776611672</v>
      </c>
      <c r="E110" s="16">
        <f t="shared" si="4"/>
        <v>0</v>
      </c>
    </row>
    <row r="111" spans="1:5" x14ac:dyDescent="0.25">
      <c r="A111">
        <f t="shared" si="5"/>
        <v>103</v>
      </c>
      <c r="B111" s="36">
        <v>47511</v>
      </c>
      <c r="C111" s="79"/>
      <c r="D111" s="16">
        <f t="shared" si="3"/>
        <v>0.35197128839297287</v>
      </c>
      <c r="E111" s="16">
        <f t="shared" si="4"/>
        <v>0</v>
      </c>
    </row>
    <row r="112" spans="1:5" x14ac:dyDescent="0.25">
      <c r="A112">
        <f t="shared" si="5"/>
        <v>104</v>
      </c>
      <c r="B112" s="36">
        <v>48017</v>
      </c>
      <c r="C112" s="79"/>
      <c r="D112" s="16">
        <f t="shared" si="3"/>
        <v>0.35571984076877733</v>
      </c>
      <c r="E112" s="16">
        <f t="shared" si="4"/>
        <v>0</v>
      </c>
    </row>
    <row r="113" spans="1:5" x14ac:dyDescent="0.25">
      <c r="A113">
        <f t="shared" si="5"/>
        <v>105</v>
      </c>
      <c r="B113" s="36">
        <v>48037</v>
      </c>
      <c r="C113" s="79"/>
      <c r="D113" s="16">
        <f t="shared" si="3"/>
        <v>0.35586800489430315</v>
      </c>
      <c r="E113" s="16">
        <f t="shared" si="4"/>
        <v>0</v>
      </c>
    </row>
    <row r="114" spans="1:5" x14ac:dyDescent="0.25">
      <c r="A114">
        <f t="shared" si="5"/>
        <v>106</v>
      </c>
      <c r="B114" s="36">
        <v>48192</v>
      </c>
      <c r="C114" s="79"/>
      <c r="D114" s="16">
        <f t="shared" si="3"/>
        <v>0.35701627686712867</v>
      </c>
      <c r="E114" s="16">
        <f t="shared" si="4"/>
        <v>0</v>
      </c>
    </row>
    <row r="115" spans="1:5" x14ac:dyDescent="0.25">
      <c r="A115">
        <f t="shared" si="5"/>
        <v>107</v>
      </c>
      <c r="B115" s="36">
        <v>48582</v>
      </c>
      <c r="C115" s="79"/>
      <c r="D115" s="16">
        <f t="shared" si="3"/>
        <v>0.35990547731488304</v>
      </c>
      <c r="E115" s="16">
        <f t="shared" si="4"/>
        <v>0</v>
      </c>
    </row>
    <row r="116" spans="1:5" x14ac:dyDescent="0.25">
      <c r="A116">
        <f t="shared" si="5"/>
        <v>108</v>
      </c>
      <c r="B116" s="36">
        <v>48617</v>
      </c>
      <c r="C116" s="79"/>
      <c r="D116" s="16">
        <f t="shared" si="3"/>
        <v>0.36016476453455332</v>
      </c>
      <c r="E116" s="16">
        <f t="shared" si="4"/>
        <v>0</v>
      </c>
    </row>
    <row r="117" spans="1:5" x14ac:dyDescent="0.25">
      <c r="A117">
        <f t="shared" si="5"/>
        <v>109</v>
      </c>
      <c r="B117" s="36">
        <v>48745</v>
      </c>
      <c r="C117" s="79"/>
      <c r="D117" s="16">
        <f t="shared" si="3"/>
        <v>0.36111301493791886</v>
      </c>
      <c r="E117" s="16">
        <f t="shared" si="4"/>
        <v>0</v>
      </c>
    </row>
    <row r="118" spans="1:5" x14ac:dyDescent="0.25">
      <c r="A118">
        <f t="shared" si="5"/>
        <v>110</v>
      </c>
      <c r="B118" s="36">
        <v>49836</v>
      </c>
      <c r="C118" s="79"/>
      <c r="D118" s="16">
        <f t="shared" si="3"/>
        <v>0.36919536798535491</v>
      </c>
      <c r="E118" s="16">
        <f t="shared" si="4"/>
        <v>0</v>
      </c>
    </row>
    <row r="119" spans="1:5" x14ac:dyDescent="0.25">
      <c r="A119">
        <f t="shared" si="5"/>
        <v>111</v>
      </c>
      <c r="B119" s="36">
        <v>50063</v>
      </c>
      <c r="C119" s="79"/>
      <c r="D119" s="16">
        <f t="shared" si="3"/>
        <v>0.3708770308100735</v>
      </c>
      <c r="E119" s="16">
        <f t="shared" si="4"/>
        <v>0</v>
      </c>
    </row>
    <row r="120" spans="1:5" x14ac:dyDescent="0.25">
      <c r="A120">
        <f t="shared" si="5"/>
        <v>112</v>
      </c>
      <c r="B120" s="36">
        <v>51004</v>
      </c>
      <c r="C120" s="79"/>
      <c r="D120" s="16">
        <f t="shared" si="3"/>
        <v>0.37784815291606549</v>
      </c>
      <c r="E120" s="16">
        <f t="shared" si="4"/>
        <v>0</v>
      </c>
    </row>
    <row r="121" spans="1:5" x14ac:dyDescent="0.25">
      <c r="A121">
        <f t="shared" si="5"/>
        <v>113</v>
      </c>
      <c r="B121" s="36">
        <v>51363</v>
      </c>
      <c r="C121" s="79"/>
      <c r="D121" s="16">
        <f t="shared" si="3"/>
        <v>0.38050769896925485</v>
      </c>
      <c r="E121" s="16">
        <f t="shared" si="4"/>
        <v>0</v>
      </c>
    </row>
    <row r="122" spans="1:5" x14ac:dyDescent="0.25">
      <c r="A122">
        <f t="shared" si="5"/>
        <v>114</v>
      </c>
      <c r="B122" s="36">
        <v>53117</v>
      </c>
      <c r="C122" s="79"/>
      <c r="D122" s="16">
        <f t="shared" si="3"/>
        <v>0.39350169277787334</v>
      </c>
      <c r="E122" s="16">
        <f t="shared" si="4"/>
        <v>0</v>
      </c>
    </row>
    <row r="123" spans="1:5" x14ac:dyDescent="0.25">
      <c r="A123">
        <f t="shared" si="5"/>
        <v>115</v>
      </c>
      <c r="B123" s="36">
        <v>53156</v>
      </c>
      <c r="C123" s="79"/>
      <c r="D123" s="16">
        <f t="shared" si="3"/>
        <v>0.39379061282264877</v>
      </c>
      <c r="E123" s="16">
        <f t="shared" si="4"/>
        <v>0</v>
      </c>
    </row>
    <row r="124" spans="1:5" x14ac:dyDescent="0.25">
      <c r="A124">
        <f t="shared" si="5"/>
        <v>116</v>
      </c>
      <c r="B124" s="36">
        <v>53357</v>
      </c>
      <c r="C124" s="79"/>
      <c r="D124" s="16">
        <f t="shared" si="3"/>
        <v>0.39527966228418376</v>
      </c>
      <c r="E124" s="16">
        <f t="shared" si="4"/>
        <v>0</v>
      </c>
    </row>
    <row r="125" spans="1:5" x14ac:dyDescent="0.25">
      <c r="A125">
        <f t="shared" si="5"/>
        <v>117</v>
      </c>
      <c r="B125" s="36">
        <v>53389</v>
      </c>
      <c r="C125" s="79"/>
      <c r="D125" s="16">
        <f t="shared" si="3"/>
        <v>0.39551672488502515</v>
      </c>
      <c r="E125" s="16">
        <f t="shared" si="4"/>
        <v>0</v>
      </c>
    </row>
    <row r="126" spans="1:5" x14ac:dyDescent="0.25">
      <c r="A126">
        <f t="shared" si="5"/>
        <v>118</v>
      </c>
      <c r="B126" s="36">
        <v>53403</v>
      </c>
      <c r="C126" s="79"/>
      <c r="D126" s="16">
        <f t="shared" si="3"/>
        <v>0.39562043977289324</v>
      </c>
      <c r="E126" s="16">
        <f t="shared" si="4"/>
        <v>0</v>
      </c>
    </row>
    <row r="127" spans="1:5" x14ac:dyDescent="0.25">
      <c r="A127">
        <f t="shared" si="5"/>
        <v>119</v>
      </c>
      <c r="B127" s="36">
        <v>53440</v>
      </c>
      <c r="C127" s="79"/>
      <c r="D127" s="16">
        <f t="shared" si="3"/>
        <v>0.39589454340511609</v>
      </c>
      <c r="E127" s="16">
        <f t="shared" si="4"/>
        <v>0</v>
      </c>
    </row>
    <row r="128" spans="1:5" x14ac:dyDescent="0.25">
      <c r="A128">
        <f t="shared" si="5"/>
        <v>120</v>
      </c>
      <c r="B128" s="36">
        <v>54247</v>
      </c>
      <c r="C128" s="79"/>
      <c r="D128" s="16">
        <f t="shared" si="3"/>
        <v>0.40187296587008481</v>
      </c>
      <c r="E128" s="16">
        <f t="shared" si="4"/>
        <v>0</v>
      </c>
    </row>
    <row r="129" spans="1:5" x14ac:dyDescent="0.25">
      <c r="A129">
        <f t="shared" si="5"/>
        <v>121</v>
      </c>
      <c r="B129" s="36">
        <v>54580</v>
      </c>
      <c r="C129" s="79"/>
      <c r="D129" s="16">
        <f t="shared" si="3"/>
        <v>0.4043398985600905</v>
      </c>
      <c r="E129" s="16">
        <f t="shared" si="4"/>
        <v>0</v>
      </c>
    </row>
    <row r="130" spans="1:5" x14ac:dyDescent="0.25">
      <c r="A130">
        <f t="shared" si="5"/>
        <v>122</v>
      </c>
      <c r="B130" s="36">
        <v>54651</v>
      </c>
      <c r="C130" s="79"/>
      <c r="D130" s="16">
        <f t="shared" si="3"/>
        <v>0.40486588120570732</v>
      </c>
      <c r="E130" s="16">
        <f t="shared" si="4"/>
        <v>0</v>
      </c>
    </row>
    <row r="131" spans="1:5" x14ac:dyDescent="0.25">
      <c r="A131">
        <f t="shared" si="5"/>
        <v>123</v>
      </c>
      <c r="B131" s="36">
        <v>54812</v>
      </c>
      <c r="C131" s="79"/>
      <c r="D131" s="16">
        <f t="shared" si="3"/>
        <v>0.40605860241619057</v>
      </c>
      <c r="E131" s="16">
        <f t="shared" si="4"/>
        <v>0</v>
      </c>
    </row>
    <row r="132" spans="1:5" x14ac:dyDescent="0.25">
      <c r="A132">
        <f t="shared" si="5"/>
        <v>124</v>
      </c>
      <c r="B132" s="36">
        <v>54976</v>
      </c>
      <c r="C132" s="79"/>
      <c r="D132" s="16">
        <f t="shared" si="3"/>
        <v>0.40727354824550266</v>
      </c>
      <c r="E132" s="16">
        <f t="shared" si="4"/>
        <v>0</v>
      </c>
    </row>
    <row r="133" spans="1:5" x14ac:dyDescent="0.25">
      <c r="A133">
        <f t="shared" si="5"/>
        <v>125</v>
      </c>
      <c r="B133" s="36">
        <v>55039</v>
      </c>
      <c r="C133" s="79"/>
      <c r="D133" s="16">
        <f t="shared" si="3"/>
        <v>0.40774026524090912</v>
      </c>
      <c r="E133" s="16">
        <f t="shared" si="4"/>
        <v>0</v>
      </c>
    </row>
    <row r="134" spans="1:5" x14ac:dyDescent="0.25">
      <c r="A134">
        <f t="shared" si="5"/>
        <v>126</v>
      </c>
      <c r="B134" s="36">
        <v>55214</v>
      </c>
      <c r="C134" s="79"/>
      <c r="D134" s="16">
        <f t="shared" si="3"/>
        <v>0.40903670133926046</v>
      </c>
      <c r="E134" s="16">
        <f t="shared" si="4"/>
        <v>0</v>
      </c>
    </row>
    <row r="135" spans="1:5" x14ac:dyDescent="0.25">
      <c r="A135">
        <f t="shared" si="5"/>
        <v>127</v>
      </c>
      <c r="B135" s="36">
        <v>56188</v>
      </c>
      <c r="C135" s="79"/>
      <c r="D135" s="16">
        <f t="shared" si="3"/>
        <v>0.4162522942523702</v>
      </c>
      <c r="E135" s="16">
        <f t="shared" si="4"/>
        <v>0</v>
      </c>
    </row>
    <row r="136" spans="1:5" x14ac:dyDescent="0.25">
      <c r="A136">
        <f t="shared" si="5"/>
        <v>128</v>
      </c>
      <c r="B136" s="36">
        <v>56366</v>
      </c>
      <c r="C136" s="79"/>
      <c r="D136" s="16">
        <f t="shared" si="3"/>
        <v>0.41757095496955038</v>
      </c>
      <c r="E136" s="16">
        <f t="shared" si="4"/>
        <v>0</v>
      </c>
    </row>
    <row r="137" spans="1:5" x14ac:dyDescent="0.25">
      <c r="A137">
        <f t="shared" si="5"/>
        <v>129</v>
      </c>
      <c r="B137" s="36">
        <v>56457</v>
      </c>
      <c r="C137" s="79"/>
      <c r="D137" s="16">
        <f t="shared" ref="D137:D200" si="6">B137/E$4</f>
        <v>0.41824510174069307</v>
      </c>
      <c r="E137" s="16">
        <f t="shared" si="4"/>
        <v>0</v>
      </c>
    </row>
    <row r="138" spans="1:5" x14ac:dyDescent="0.25">
      <c r="A138">
        <f t="shared" si="5"/>
        <v>130</v>
      </c>
      <c r="B138" s="36">
        <v>56982</v>
      </c>
      <c r="C138" s="79"/>
      <c r="D138" s="16">
        <f t="shared" si="6"/>
        <v>0.42213441003574709</v>
      </c>
      <c r="E138" s="16">
        <f t="shared" ref="E138:E201" si="7">MAX(D138-2,0)</f>
        <v>0</v>
      </c>
    </row>
    <row r="139" spans="1:5" x14ac:dyDescent="0.25">
      <c r="A139">
        <f t="shared" ref="A139:A202" si="8">A138+1</f>
        <v>131</v>
      </c>
      <c r="B139" s="36">
        <v>57142</v>
      </c>
      <c r="C139" s="79"/>
      <c r="D139" s="16">
        <f t="shared" si="6"/>
        <v>0.42331972303995402</v>
      </c>
      <c r="E139" s="16">
        <f t="shared" si="7"/>
        <v>0</v>
      </c>
    </row>
    <row r="140" spans="1:5" x14ac:dyDescent="0.25">
      <c r="A140">
        <f t="shared" si="8"/>
        <v>132</v>
      </c>
      <c r="B140" s="36">
        <v>57605</v>
      </c>
      <c r="C140" s="79"/>
      <c r="D140" s="16">
        <f t="shared" si="6"/>
        <v>0.42674972254587784</v>
      </c>
      <c r="E140" s="16">
        <f t="shared" si="7"/>
        <v>0</v>
      </c>
    </row>
    <row r="141" spans="1:5" x14ac:dyDescent="0.25">
      <c r="A141">
        <f t="shared" si="8"/>
        <v>133</v>
      </c>
      <c r="B141" s="36">
        <v>57804</v>
      </c>
      <c r="C141" s="79"/>
      <c r="D141" s="16">
        <f t="shared" si="6"/>
        <v>0.42822395559486021</v>
      </c>
      <c r="E141" s="16">
        <f t="shared" si="7"/>
        <v>0</v>
      </c>
    </row>
    <row r="142" spans="1:5" x14ac:dyDescent="0.25">
      <c r="A142">
        <f t="shared" si="8"/>
        <v>134</v>
      </c>
      <c r="B142" s="36">
        <v>58798</v>
      </c>
      <c r="C142" s="79"/>
      <c r="D142" s="16">
        <f t="shared" si="6"/>
        <v>0.43558771263349583</v>
      </c>
      <c r="E142" s="16">
        <f t="shared" si="7"/>
        <v>0</v>
      </c>
    </row>
    <row r="143" spans="1:5" x14ac:dyDescent="0.25">
      <c r="A143">
        <f t="shared" si="8"/>
        <v>135</v>
      </c>
      <c r="B143" s="36">
        <v>58817</v>
      </c>
      <c r="C143" s="79"/>
      <c r="D143" s="16">
        <f t="shared" si="6"/>
        <v>0.43572846855274538</v>
      </c>
      <c r="E143" s="16">
        <f t="shared" si="7"/>
        <v>0</v>
      </c>
    </row>
    <row r="144" spans="1:5" x14ac:dyDescent="0.25">
      <c r="A144">
        <f t="shared" si="8"/>
        <v>136</v>
      </c>
      <c r="B144" s="36">
        <v>59722</v>
      </c>
      <c r="C144" s="79"/>
      <c r="D144" s="16">
        <f t="shared" si="6"/>
        <v>0.44243289523279083</v>
      </c>
      <c r="E144" s="16">
        <f t="shared" si="7"/>
        <v>0</v>
      </c>
    </row>
    <row r="145" spans="1:5" x14ac:dyDescent="0.25">
      <c r="A145">
        <f t="shared" si="8"/>
        <v>137</v>
      </c>
      <c r="B145" s="36">
        <v>60731</v>
      </c>
      <c r="C145" s="79"/>
      <c r="D145" s="16">
        <f t="shared" si="6"/>
        <v>0.44990777536557081</v>
      </c>
      <c r="E145" s="16">
        <f t="shared" si="7"/>
        <v>0</v>
      </c>
    </row>
    <row r="146" spans="1:5" x14ac:dyDescent="0.25">
      <c r="A146">
        <f t="shared" si="8"/>
        <v>138</v>
      </c>
      <c r="B146" s="36">
        <v>60939</v>
      </c>
      <c r="C146" s="79"/>
      <c r="D146" s="16">
        <f t="shared" si="6"/>
        <v>0.45144868227103985</v>
      </c>
      <c r="E146" s="16">
        <f t="shared" si="7"/>
        <v>0</v>
      </c>
    </row>
    <row r="147" spans="1:5" x14ac:dyDescent="0.25">
      <c r="A147">
        <f t="shared" si="8"/>
        <v>139</v>
      </c>
      <c r="B147" s="36">
        <v>61142</v>
      </c>
      <c r="C147" s="79"/>
      <c r="D147" s="16">
        <f t="shared" si="6"/>
        <v>0.45295254814512742</v>
      </c>
      <c r="E147" s="16">
        <f t="shared" si="7"/>
        <v>0</v>
      </c>
    </row>
    <row r="148" spans="1:5" x14ac:dyDescent="0.25">
      <c r="A148">
        <f t="shared" si="8"/>
        <v>140</v>
      </c>
      <c r="B148" s="36">
        <v>61786</v>
      </c>
      <c r="C148" s="79"/>
      <c r="D148" s="16">
        <f t="shared" si="6"/>
        <v>0.45772343298706031</v>
      </c>
      <c r="E148" s="16">
        <f t="shared" si="7"/>
        <v>0</v>
      </c>
    </row>
    <row r="149" spans="1:5" x14ac:dyDescent="0.25">
      <c r="A149">
        <f t="shared" si="8"/>
        <v>141</v>
      </c>
      <c r="B149" s="36">
        <v>62194</v>
      </c>
      <c r="C149" s="79"/>
      <c r="D149" s="16">
        <f t="shared" si="6"/>
        <v>0.46074598114778798</v>
      </c>
      <c r="E149" s="16">
        <f t="shared" si="7"/>
        <v>0</v>
      </c>
    </row>
    <row r="150" spans="1:5" x14ac:dyDescent="0.25">
      <c r="A150">
        <f t="shared" si="8"/>
        <v>142</v>
      </c>
      <c r="B150" s="36">
        <v>62210</v>
      </c>
      <c r="C150" s="79"/>
      <c r="D150" s="16">
        <f t="shared" si="6"/>
        <v>0.4608645124482087</v>
      </c>
      <c r="E150" s="16">
        <f t="shared" si="7"/>
        <v>0</v>
      </c>
    </row>
    <row r="151" spans="1:5" x14ac:dyDescent="0.25">
      <c r="A151">
        <f t="shared" si="8"/>
        <v>143</v>
      </c>
      <c r="B151" s="36">
        <v>62232</v>
      </c>
      <c r="C151" s="79"/>
      <c r="D151" s="16">
        <f t="shared" si="6"/>
        <v>0.46102749298628715</v>
      </c>
      <c r="E151" s="16">
        <f t="shared" si="7"/>
        <v>0</v>
      </c>
    </row>
    <row r="152" spans="1:5" x14ac:dyDescent="0.25">
      <c r="A152">
        <f t="shared" si="8"/>
        <v>144</v>
      </c>
      <c r="B152" s="36">
        <v>62321</v>
      </c>
      <c r="C152" s="79"/>
      <c r="D152" s="16">
        <f t="shared" si="6"/>
        <v>0.46168682334487726</v>
      </c>
      <c r="E152" s="16">
        <f t="shared" si="7"/>
        <v>0</v>
      </c>
    </row>
    <row r="153" spans="1:5" x14ac:dyDescent="0.25">
      <c r="A153">
        <f t="shared" si="8"/>
        <v>145</v>
      </c>
      <c r="B153" s="36">
        <v>62671</v>
      </c>
      <c r="C153" s="79"/>
      <c r="D153" s="16">
        <f t="shared" si="6"/>
        <v>0.46427969554157988</v>
      </c>
      <c r="E153" s="16">
        <f t="shared" si="7"/>
        <v>0</v>
      </c>
    </row>
    <row r="154" spans="1:5" x14ac:dyDescent="0.25">
      <c r="A154">
        <f t="shared" si="8"/>
        <v>146</v>
      </c>
      <c r="B154" s="36">
        <v>62852</v>
      </c>
      <c r="C154" s="79"/>
      <c r="D154" s="16">
        <f t="shared" si="6"/>
        <v>0.46562058087758901</v>
      </c>
      <c r="E154" s="16">
        <f t="shared" si="7"/>
        <v>0</v>
      </c>
    </row>
    <row r="155" spans="1:5" x14ac:dyDescent="0.25">
      <c r="A155">
        <f t="shared" si="8"/>
        <v>147</v>
      </c>
      <c r="B155" s="36">
        <v>63864</v>
      </c>
      <c r="C155" s="79"/>
      <c r="D155" s="16">
        <f t="shared" si="6"/>
        <v>0.47311768562919787</v>
      </c>
      <c r="E155" s="16">
        <f t="shared" si="7"/>
        <v>0</v>
      </c>
    </row>
    <row r="156" spans="1:5" x14ac:dyDescent="0.25">
      <c r="A156">
        <f t="shared" si="8"/>
        <v>148</v>
      </c>
      <c r="B156" s="36">
        <v>63991</v>
      </c>
      <c r="C156" s="79"/>
      <c r="D156" s="16">
        <f t="shared" si="6"/>
        <v>0.4740585278262871</v>
      </c>
      <c r="E156" s="16">
        <f t="shared" si="7"/>
        <v>0</v>
      </c>
    </row>
    <row r="157" spans="1:5" x14ac:dyDescent="0.25">
      <c r="A157">
        <f t="shared" si="8"/>
        <v>149</v>
      </c>
      <c r="B157" s="36">
        <v>64279</v>
      </c>
      <c r="C157" s="79"/>
      <c r="D157" s="16">
        <f t="shared" si="6"/>
        <v>0.47619209123385958</v>
      </c>
      <c r="E157" s="16">
        <f t="shared" si="7"/>
        <v>0</v>
      </c>
    </row>
    <row r="158" spans="1:5" x14ac:dyDescent="0.25">
      <c r="A158">
        <f t="shared" si="8"/>
        <v>150</v>
      </c>
      <c r="B158" s="36">
        <v>64477</v>
      </c>
      <c r="C158" s="79"/>
      <c r="D158" s="16">
        <f t="shared" si="6"/>
        <v>0.47765891607656569</v>
      </c>
      <c r="E158" s="16">
        <f t="shared" si="7"/>
        <v>0</v>
      </c>
    </row>
    <row r="159" spans="1:5" x14ac:dyDescent="0.25">
      <c r="A159">
        <f t="shared" si="8"/>
        <v>151</v>
      </c>
      <c r="B159" s="36">
        <v>64595</v>
      </c>
      <c r="C159" s="79"/>
      <c r="D159" s="16">
        <f t="shared" si="6"/>
        <v>0.4785330844171683</v>
      </c>
      <c r="E159" s="16">
        <f t="shared" si="7"/>
        <v>0</v>
      </c>
    </row>
    <row r="160" spans="1:5" x14ac:dyDescent="0.25">
      <c r="A160">
        <f t="shared" si="8"/>
        <v>152</v>
      </c>
      <c r="B160" s="36">
        <v>64764</v>
      </c>
      <c r="C160" s="79"/>
      <c r="D160" s="16">
        <f t="shared" si="6"/>
        <v>0.47978507127786185</v>
      </c>
      <c r="E160" s="16">
        <f t="shared" si="7"/>
        <v>0</v>
      </c>
    </row>
    <row r="161" spans="1:5" x14ac:dyDescent="0.25">
      <c r="A161">
        <f t="shared" si="8"/>
        <v>153</v>
      </c>
      <c r="B161" s="36">
        <v>65085</v>
      </c>
      <c r="C161" s="79"/>
      <c r="D161" s="16">
        <f t="shared" si="6"/>
        <v>0.48216310549255204</v>
      </c>
      <c r="E161" s="16">
        <f t="shared" si="7"/>
        <v>0</v>
      </c>
    </row>
    <row r="162" spans="1:5" x14ac:dyDescent="0.25">
      <c r="A162">
        <f t="shared" si="8"/>
        <v>154</v>
      </c>
      <c r="B162" s="36">
        <v>65329</v>
      </c>
      <c r="C162" s="79"/>
      <c r="D162" s="16">
        <f t="shared" si="6"/>
        <v>0.48397070782396762</v>
      </c>
      <c r="E162" s="16">
        <f t="shared" si="7"/>
        <v>0</v>
      </c>
    </row>
    <row r="163" spans="1:5" x14ac:dyDescent="0.25">
      <c r="A163">
        <f t="shared" si="8"/>
        <v>155</v>
      </c>
      <c r="B163" s="36">
        <v>65641</v>
      </c>
      <c r="C163" s="79"/>
      <c r="D163" s="16">
        <f t="shared" si="6"/>
        <v>0.48628206818217112</v>
      </c>
      <c r="E163" s="16">
        <f t="shared" si="7"/>
        <v>0</v>
      </c>
    </row>
    <row r="164" spans="1:5" x14ac:dyDescent="0.25">
      <c r="A164">
        <f t="shared" si="8"/>
        <v>156</v>
      </c>
      <c r="B164" s="36">
        <v>67794</v>
      </c>
      <c r="C164" s="79"/>
      <c r="D164" s="16">
        <f t="shared" si="6"/>
        <v>0.50223193629503071</v>
      </c>
      <c r="E164" s="16">
        <f t="shared" si="7"/>
        <v>0</v>
      </c>
    </row>
    <row r="165" spans="1:5" x14ac:dyDescent="0.25">
      <c r="A165">
        <f t="shared" si="8"/>
        <v>157</v>
      </c>
      <c r="B165" s="36">
        <v>68230</v>
      </c>
      <c r="C165" s="79"/>
      <c r="D165" s="16">
        <f t="shared" si="6"/>
        <v>0.50546191423149456</v>
      </c>
      <c r="E165" s="16">
        <f t="shared" si="7"/>
        <v>0</v>
      </c>
    </row>
    <row r="166" spans="1:5" x14ac:dyDescent="0.25">
      <c r="A166">
        <f t="shared" si="8"/>
        <v>158</v>
      </c>
      <c r="B166" s="36">
        <v>69293</v>
      </c>
      <c r="C166" s="79"/>
      <c r="D166" s="16">
        <f t="shared" si="6"/>
        <v>0.51333683750319437</v>
      </c>
      <c r="E166" s="16">
        <f t="shared" si="7"/>
        <v>0</v>
      </c>
    </row>
    <row r="167" spans="1:5" x14ac:dyDescent="0.25">
      <c r="A167">
        <f t="shared" si="8"/>
        <v>159</v>
      </c>
      <c r="B167" s="36">
        <v>70448</v>
      </c>
      <c r="C167" s="79"/>
      <c r="D167" s="16">
        <f t="shared" si="6"/>
        <v>0.52189331575231324</v>
      </c>
      <c r="E167" s="16">
        <f t="shared" si="7"/>
        <v>0</v>
      </c>
    </row>
    <row r="168" spans="1:5" x14ac:dyDescent="0.25">
      <c r="A168">
        <f t="shared" si="8"/>
        <v>160</v>
      </c>
      <c r="B168" s="36">
        <v>70631</v>
      </c>
      <c r="C168" s="79"/>
      <c r="D168" s="16">
        <f t="shared" si="6"/>
        <v>0.52324901750087494</v>
      </c>
      <c r="E168" s="16">
        <f t="shared" si="7"/>
        <v>0</v>
      </c>
    </row>
    <row r="169" spans="1:5" x14ac:dyDescent="0.25">
      <c r="A169">
        <f t="shared" si="8"/>
        <v>161</v>
      </c>
      <c r="B169" s="36">
        <v>71508</v>
      </c>
      <c r="C169" s="79"/>
      <c r="D169" s="16">
        <f t="shared" si="6"/>
        <v>0.52974601440518421</v>
      </c>
      <c r="E169" s="16">
        <f t="shared" si="7"/>
        <v>0</v>
      </c>
    </row>
    <row r="170" spans="1:5" x14ac:dyDescent="0.25">
      <c r="A170">
        <f t="shared" si="8"/>
        <v>162</v>
      </c>
      <c r="B170" s="36">
        <v>73239</v>
      </c>
      <c r="C170" s="79"/>
      <c r="D170" s="16">
        <f t="shared" si="6"/>
        <v>0.54256961946944793</v>
      </c>
      <c r="E170" s="16">
        <f t="shared" si="7"/>
        <v>0</v>
      </c>
    </row>
    <row r="171" spans="1:5" x14ac:dyDescent="0.25">
      <c r="A171">
        <f t="shared" si="8"/>
        <v>163</v>
      </c>
      <c r="B171" s="36">
        <v>74041</v>
      </c>
      <c r="C171" s="79"/>
      <c r="D171" s="16">
        <f t="shared" si="6"/>
        <v>0.54851100090303517</v>
      </c>
      <c r="E171" s="16">
        <f t="shared" si="7"/>
        <v>0</v>
      </c>
    </row>
    <row r="172" spans="1:5" x14ac:dyDescent="0.25">
      <c r="A172">
        <f t="shared" si="8"/>
        <v>164</v>
      </c>
      <c r="B172" s="36">
        <v>74186</v>
      </c>
      <c r="C172" s="79"/>
      <c r="D172" s="16">
        <f t="shared" si="6"/>
        <v>0.54958519081309776</v>
      </c>
      <c r="E172" s="16">
        <f t="shared" si="7"/>
        <v>0</v>
      </c>
    </row>
    <row r="173" spans="1:5" x14ac:dyDescent="0.25">
      <c r="A173">
        <f t="shared" si="8"/>
        <v>165</v>
      </c>
      <c r="B173" s="36">
        <v>75030</v>
      </c>
      <c r="C173" s="79"/>
      <c r="D173" s="16">
        <f t="shared" si="6"/>
        <v>0.55583771691028927</v>
      </c>
      <c r="E173" s="16">
        <f t="shared" si="7"/>
        <v>0</v>
      </c>
    </row>
    <row r="174" spans="1:5" x14ac:dyDescent="0.25">
      <c r="A174">
        <f t="shared" si="8"/>
        <v>166</v>
      </c>
      <c r="B174" s="36">
        <v>75996</v>
      </c>
      <c r="C174" s="79"/>
      <c r="D174" s="16">
        <f t="shared" si="6"/>
        <v>0.56299404417318866</v>
      </c>
      <c r="E174" s="16">
        <f t="shared" si="7"/>
        <v>0</v>
      </c>
    </row>
    <row r="175" spans="1:5" x14ac:dyDescent="0.25">
      <c r="A175">
        <f t="shared" si="8"/>
        <v>167</v>
      </c>
      <c r="B175" s="36">
        <v>76443</v>
      </c>
      <c r="C175" s="79"/>
      <c r="D175" s="16">
        <f t="shared" si="6"/>
        <v>0.56630551237869176</v>
      </c>
      <c r="E175" s="16">
        <f t="shared" si="7"/>
        <v>0</v>
      </c>
    </row>
    <row r="176" spans="1:5" x14ac:dyDescent="0.25">
      <c r="A176">
        <f t="shared" si="8"/>
        <v>168</v>
      </c>
      <c r="B176" s="36">
        <v>77121</v>
      </c>
      <c r="C176" s="79"/>
      <c r="D176" s="16">
        <f t="shared" si="6"/>
        <v>0.57132827623401872</v>
      </c>
      <c r="E176" s="16">
        <f t="shared" si="7"/>
        <v>0</v>
      </c>
    </row>
    <row r="177" spans="1:5" x14ac:dyDescent="0.25">
      <c r="A177">
        <f t="shared" si="8"/>
        <v>169</v>
      </c>
      <c r="B177" s="36">
        <v>77284</v>
      </c>
      <c r="C177" s="79"/>
      <c r="D177" s="16">
        <f t="shared" si="6"/>
        <v>0.57253581385705454</v>
      </c>
      <c r="E177" s="16">
        <f t="shared" si="7"/>
        <v>0</v>
      </c>
    </row>
    <row r="178" spans="1:5" x14ac:dyDescent="0.25">
      <c r="A178">
        <f t="shared" si="8"/>
        <v>170</v>
      </c>
      <c r="B178" s="36">
        <v>77613</v>
      </c>
      <c r="C178" s="79"/>
      <c r="D178" s="16">
        <f t="shared" si="6"/>
        <v>0.57497311372195503</v>
      </c>
      <c r="E178" s="16">
        <f t="shared" si="7"/>
        <v>0</v>
      </c>
    </row>
    <row r="179" spans="1:5" x14ac:dyDescent="0.25">
      <c r="A179">
        <f t="shared" si="8"/>
        <v>171</v>
      </c>
      <c r="B179" s="36">
        <v>77746</v>
      </c>
      <c r="C179" s="79"/>
      <c r="D179" s="16">
        <f t="shared" si="6"/>
        <v>0.57595840515670205</v>
      </c>
      <c r="E179" s="16">
        <f t="shared" si="7"/>
        <v>0</v>
      </c>
    </row>
    <row r="180" spans="1:5" x14ac:dyDescent="0.25">
      <c r="A180">
        <f t="shared" si="8"/>
        <v>172</v>
      </c>
      <c r="B180" s="36">
        <v>79341</v>
      </c>
      <c r="C180" s="79"/>
      <c r="D180" s="16">
        <f t="shared" si="6"/>
        <v>0.58777449416738992</v>
      </c>
      <c r="E180" s="16">
        <f t="shared" si="7"/>
        <v>0</v>
      </c>
    </row>
    <row r="181" spans="1:5" x14ac:dyDescent="0.25">
      <c r="A181">
        <f t="shared" si="8"/>
        <v>173</v>
      </c>
      <c r="B181" s="36">
        <v>80754</v>
      </c>
      <c r="C181" s="79"/>
      <c r="D181" s="16">
        <f t="shared" si="6"/>
        <v>0.5982422896357924</v>
      </c>
      <c r="E181" s="16">
        <f t="shared" si="7"/>
        <v>0</v>
      </c>
    </row>
    <row r="182" spans="1:5" x14ac:dyDescent="0.25">
      <c r="A182">
        <f t="shared" si="8"/>
        <v>174</v>
      </c>
      <c r="B182" s="36">
        <v>82335</v>
      </c>
      <c r="C182" s="79"/>
      <c r="D182" s="16">
        <f t="shared" si="6"/>
        <v>0.60995466375861218</v>
      </c>
      <c r="E182" s="16">
        <f t="shared" si="7"/>
        <v>0</v>
      </c>
    </row>
    <row r="183" spans="1:5" x14ac:dyDescent="0.25">
      <c r="A183">
        <f t="shared" si="8"/>
        <v>175</v>
      </c>
      <c r="B183" s="36">
        <v>83260</v>
      </c>
      <c r="C183" s="79"/>
      <c r="D183" s="16">
        <f t="shared" si="6"/>
        <v>0.6168072545641835</v>
      </c>
      <c r="E183" s="16">
        <f t="shared" si="7"/>
        <v>0</v>
      </c>
    </row>
    <row r="184" spans="1:5" x14ac:dyDescent="0.25">
      <c r="A184">
        <f t="shared" si="8"/>
        <v>176</v>
      </c>
      <c r="B184" s="36">
        <v>83465</v>
      </c>
      <c r="C184" s="79"/>
      <c r="D184" s="16">
        <f t="shared" si="6"/>
        <v>0.6183259368508236</v>
      </c>
      <c r="E184" s="16">
        <f t="shared" si="7"/>
        <v>0</v>
      </c>
    </row>
    <row r="185" spans="1:5" x14ac:dyDescent="0.25">
      <c r="A185">
        <f t="shared" si="8"/>
        <v>177</v>
      </c>
      <c r="B185" s="36">
        <v>83813</v>
      </c>
      <c r="C185" s="79"/>
      <c r="D185" s="16">
        <f t="shared" si="6"/>
        <v>0.62090399263497376</v>
      </c>
      <c r="E185" s="16">
        <f t="shared" si="7"/>
        <v>0</v>
      </c>
    </row>
    <row r="186" spans="1:5" x14ac:dyDescent="0.25">
      <c r="A186">
        <f t="shared" si="8"/>
        <v>178</v>
      </c>
      <c r="B186" s="36">
        <v>83835</v>
      </c>
      <c r="C186" s="79"/>
      <c r="D186" s="16">
        <f t="shared" si="6"/>
        <v>0.62106697317305215</v>
      </c>
      <c r="E186" s="16">
        <f t="shared" si="7"/>
        <v>0</v>
      </c>
    </row>
    <row r="187" spans="1:5" x14ac:dyDescent="0.25">
      <c r="A187">
        <f t="shared" si="8"/>
        <v>179</v>
      </c>
      <c r="B187" s="36">
        <v>83986</v>
      </c>
      <c r="C187" s="79"/>
      <c r="D187" s="16">
        <f t="shared" si="6"/>
        <v>0.62218561232077241</v>
      </c>
      <c r="E187" s="16">
        <f t="shared" si="7"/>
        <v>0</v>
      </c>
    </row>
    <row r="188" spans="1:5" x14ac:dyDescent="0.25">
      <c r="A188">
        <f t="shared" si="8"/>
        <v>180</v>
      </c>
      <c r="B188" s="36">
        <v>85300</v>
      </c>
      <c r="C188" s="79"/>
      <c r="D188" s="16">
        <f t="shared" si="6"/>
        <v>0.63191999536782195</v>
      </c>
      <c r="E188" s="16">
        <f t="shared" si="7"/>
        <v>0</v>
      </c>
    </row>
    <row r="189" spans="1:5" x14ac:dyDescent="0.25">
      <c r="A189">
        <f t="shared" si="8"/>
        <v>181</v>
      </c>
      <c r="B189" s="36">
        <v>85861</v>
      </c>
      <c r="C189" s="79"/>
      <c r="D189" s="16">
        <f t="shared" si="6"/>
        <v>0.63607599908882251</v>
      </c>
      <c r="E189" s="16">
        <f t="shared" si="7"/>
        <v>0</v>
      </c>
    </row>
    <row r="190" spans="1:5" x14ac:dyDescent="0.25">
      <c r="A190">
        <f t="shared" si="8"/>
        <v>182</v>
      </c>
      <c r="B190" s="36">
        <v>86641</v>
      </c>
      <c r="C190" s="79"/>
      <c r="D190" s="16">
        <f t="shared" si="6"/>
        <v>0.64185439998433125</v>
      </c>
      <c r="E190" s="16">
        <f t="shared" si="7"/>
        <v>0</v>
      </c>
    </row>
    <row r="191" spans="1:5" x14ac:dyDescent="0.25">
      <c r="A191">
        <f t="shared" si="8"/>
        <v>183</v>
      </c>
      <c r="B191" s="36">
        <v>86958</v>
      </c>
      <c r="C191" s="79"/>
      <c r="D191" s="16">
        <f t="shared" si="6"/>
        <v>0.64420280137391628</v>
      </c>
      <c r="E191" s="16">
        <f t="shared" si="7"/>
        <v>0</v>
      </c>
    </row>
    <row r="192" spans="1:5" x14ac:dyDescent="0.25">
      <c r="A192">
        <f t="shared" si="8"/>
        <v>184</v>
      </c>
      <c r="B192" s="36">
        <v>87108</v>
      </c>
      <c r="C192" s="79"/>
      <c r="D192" s="16">
        <f t="shared" si="6"/>
        <v>0.64531403231536022</v>
      </c>
      <c r="E192" s="16">
        <f t="shared" si="7"/>
        <v>0</v>
      </c>
    </row>
    <row r="193" spans="1:5" x14ac:dyDescent="0.25">
      <c r="A193">
        <f t="shared" si="8"/>
        <v>185</v>
      </c>
      <c r="B193" s="36">
        <v>87342</v>
      </c>
      <c r="C193" s="79"/>
      <c r="D193" s="16">
        <f t="shared" si="6"/>
        <v>0.64704755258401292</v>
      </c>
      <c r="E193" s="16">
        <f t="shared" si="7"/>
        <v>0</v>
      </c>
    </row>
    <row r="194" spans="1:5" x14ac:dyDescent="0.25">
      <c r="A194">
        <f t="shared" si="8"/>
        <v>186</v>
      </c>
      <c r="B194" s="36">
        <v>89714</v>
      </c>
      <c r="C194" s="79"/>
      <c r="D194" s="16">
        <f t="shared" si="6"/>
        <v>0.66461981787138069</v>
      </c>
      <c r="E194" s="16">
        <f t="shared" si="7"/>
        <v>0</v>
      </c>
    </row>
    <row r="195" spans="1:5" x14ac:dyDescent="0.25">
      <c r="A195">
        <f t="shared" si="8"/>
        <v>187</v>
      </c>
      <c r="B195" s="36">
        <v>89965</v>
      </c>
      <c r="C195" s="79"/>
      <c r="D195" s="16">
        <f t="shared" si="6"/>
        <v>0.66647927764673032</v>
      </c>
      <c r="E195" s="16">
        <f t="shared" si="7"/>
        <v>0</v>
      </c>
    </row>
    <row r="196" spans="1:5" x14ac:dyDescent="0.25">
      <c r="A196">
        <f t="shared" si="8"/>
        <v>188</v>
      </c>
      <c r="B196" s="36">
        <v>90503</v>
      </c>
      <c r="C196" s="79"/>
      <c r="D196" s="16">
        <f t="shared" si="6"/>
        <v>0.67046489262337616</v>
      </c>
      <c r="E196" s="16">
        <f t="shared" si="7"/>
        <v>0</v>
      </c>
    </row>
    <row r="197" spans="1:5" x14ac:dyDescent="0.25">
      <c r="A197">
        <f t="shared" si="8"/>
        <v>189</v>
      </c>
      <c r="B197" s="36">
        <v>90802</v>
      </c>
      <c r="C197" s="79"/>
      <c r="D197" s="16">
        <f t="shared" si="6"/>
        <v>0.67267994629998784</v>
      </c>
      <c r="E197" s="16">
        <f t="shared" si="7"/>
        <v>0</v>
      </c>
    </row>
    <row r="198" spans="1:5" x14ac:dyDescent="0.25">
      <c r="A198">
        <f t="shared" si="8"/>
        <v>190</v>
      </c>
      <c r="B198" s="36">
        <v>92098</v>
      </c>
      <c r="C198" s="79"/>
      <c r="D198" s="16">
        <f t="shared" si="6"/>
        <v>0.68228098163406403</v>
      </c>
      <c r="E198" s="16">
        <f t="shared" si="7"/>
        <v>0</v>
      </c>
    </row>
    <row r="199" spans="1:5" x14ac:dyDescent="0.25">
      <c r="A199">
        <f t="shared" si="8"/>
        <v>191</v>
      </c>
      <c r="B199" s="36">
        <v>92701</v>
      </c>
      <c r="C199" s="79"/>
      <c r="D199" s="16">
        <f t="shared" si="6"/>
        <v>0.68674813001866886</v>
      </c>
      <c r="E199" s="16">
        <f t="shared" si="7"/>
        <v>0</v>
      </c>
    </row>
    <row r="200" spans="1:5" x14ac:dyDescent="0.25">
      <c r="A200">
        <f t="shared" si="8"/>
        <v>192</v>
      </c>
      <c r="B200" s="36">
        <v>92814</v>
      </c>
      <c r="C200" s="79"/>
      <c r="D200" s="16">
        <f t="shared" si="6"/>
        <v>0.68758525732789011</v>
      </c>
      <c r="E200" s="16">
        <f t="shared" si="7"/>
        <v>0</v>
      </c>
    </row>
    <row r="201" spans="1:5" x14ac:dyDescent="0.25">
      <c r="A201">
        <f t="shared" si="8"/>
        <v>193</v>
      </c>
      <c r="B201" s="36">
        <v>93190</v>
      </c>
      <c r="C201" s="79"/>
      <c r="D201" s="16">
        <f t="shared" ref="D201:D264" si="9">B201/E$4</f>
        <v>0.69037074288777633</v>
      </c>
      <c r="E201" s="16">
        <f t="shared" si="7"/>
        <v>0</v>
      </c>
    </row>
    <row r="202" spans="1:5" x14ac:dyDescent="0.25">
      <c r="A202">
        <f t="shared" si="8"/>
        <v>194</v>
      </c>
      <c r="B202" s="36">
        <v>93290</v>
      </c>
      <c r="C202" s="79"/>
      <c r="D202" s="16">
        <f t="shared" si="9"/>
        <v>0.6911115635154057</v>
      </c>
      <c r="E202" s="16">
        <f t="shared" ref="E202:E265" si="10">MAX(D202-2,0)</f>
        <v>0</v>
      </c>
    </row>
    <row r="203" spans="1:5" x14ac:dyDescent="0.25">
      <c r="A203">
        <f t="shared" ref="A203:A266" si="11">A202+1</f>
        <v>195</v>
      </c>
      <c r="B203" s="36">
        <v>94310</v>
      </c>
      <c r="C203" s="79"/>
      <c r="D203" s="16">
        <f t="shared" si="9"/>
        <v>0.69866793391722493</v>
      </c>
      <c r="E203" s="16">
        <f t="shared" si="10"/>
        <v>0</v>
      </c>
    </row>
    <row r="204" spans="1:5" x14ac:dyDescent="0.25">
      <c r="A204">
        <f t="shared" si="11"/>
        <v>196</v>
      </c>
      <c r="B204" s="36">
        <v>94535</v>
      </c>
      <c r="C204" s="79"/>
      <c r="D204" s="16">
        <f t="shared" si="9"/>
        <v>0.70033478032939089</v>
      </c>
      <c r="E204" s="16">
        <f t="shared" si="10"/>
        <v>0</v>
      </c>
    </row>
    <row r="205" spans="1:5" x14ac:dyDescent="0.25">
      <c r="A205">
        <f t="shared" si="11"/>
        <v>197</v>
      </c>
      <c r="B205" s="36">
        <v>95778</v>
      </c>
      <c r="C205" s="79"/>
      <c r="D205" s="16">
        <f t="shared" si="9"/>
        <v>0.70954318073082356</v>
      </c>
      <c r="E205" s="16">
        <f t="shared" si="10"/>
        <v>0</v>
      </c>
    </row>
    <row r="206" spans="1:5" x14ac:dyDescent="0.25">
      <c r="A206">
        <f t="shared" si="11"/>
        <v>198</v>
      </c>
      <c r="B206" s="36">
        <v>97091</v>
      </c>
      <c r="C206" s="79"/>
      <c r="D206" s="16">
        <f t="shared" si="9"/>
        <v>0.71927015557159668</v>
      </c>
      <c r="E206" s="16">
        <f t="shared" si="10"/>
        <v>0</v>
      </c>
    </row>
    <row r="207" spans="1:5" x14ac:dyDescent="0.25">
      <c r="A207">
        <f t="shared" si="11"/>
        <v>199</v>
      </c>
      <c r="B207" s="36">
        <v>97152</v>
      </c>
      <c r="C207" s="79"/>
      <c r="D207" s="16">
        <f t="shared" si="9"/>
        <v>0.71972205615445062</v>
      </c>
      <c r="E207" s="16">
        <f t="shared" si="10"/>
        <v>0</v>
      </c>
    </row>
    <row r="208" spans="1:5" x14ac:dyDescent="0.25">
      <c r="A208">
        <f t="shared" si="11"/>
        <v>200</v>
      </c>
      <c r="B208" s="36">
        <v>97249</v>
      </c>
      <c r="C208" s="79"/>
      <c r="D208" s="16">
        <f t="shared" si="9"/>
        <v>0.72044065216325104</v>
      </c>
      <c r="E208" s="16">
        <f t="shared" si="10"/>
        <v>0</v>
      </c>
    </row>
    <row r="209" spans="1:5" x14ac:dyDescent="0.25">
      <c r="A209">
        <f t="shared" si="11"/>
        <v>201</v>
      </c>
      <c r="B209" s="36">
        <v>98329</v>
      </c>
      <c r="C209" s="79"/>
      <c r="D209" s="16">
        <f t="shared" si="9"/>
        <v>0.72844151494164788</v>
      </c>
      <c r="E209" s="16">
        <f t="shared" si="10"/>
        <v>0</v>
      </c>
    </row>
    <row r="210" spans="1:5" x14ac:dyDescent="0.25">
      <c r="A210">
        <f t="shared" si="11"/>
        <v>202</v>
      </c>
      <c r="B210" s="36">
        <v>98417</v>
      </c>
      <c r="C210" s="79"/>
      <c r="D210" s="16">
        <f t="shared" si="9"/>
        <v>0.72909343709396168</v>
      </c>
      <c r="E210" s="16">
        <f t="shared" si="10"/>
        <v>0</v>
      </c>
    </row>
    <row r="211" spans="1:5" x14ac:dyDescent="0.25">
      <c r="A211">
        <f t="shared" si="11"/>
        <v>203</v>
      </c>
      <c r="B211" s="36">
        <v>99745</v>
      </c>
      <c r="C211" s="79"/>
      <c r="D211" s="16">
        <f t="shared" si="9"/>
        <v>0.73893153502887921</v>
      </c>
      <c r="E211" s="16">
        <f t="shared" si="10"/>
        <v>0</v>
      </c>
    </row>
    <row r="212" spans="1:5" x14ac:dyDescent="0.25">
      <c r="A212">
        <f t="shared" si="11"/>
        <v>204</v>
      </c>
      <c r="B212" s="36">
        <v>99977</v>
      </c>
      <c r="C212" s="79"/>
      <c r="D212" s="16">
        <f t="shared" si="9"/>
        <v>0.74065023888497927</v>
      </c>
      <c r="E212" s="16">
        <f t="shared" si="10"/>
        <v>0</v>
      </c>
    </row>
    <row r="213" spans="1:5" x14ac:dyDescent="0.25">
      <c r="A213">
        <f t="shared" si="11"/>
        <v>205</v>
      </c>
      <c r="B213" s="36">
        <v>101150</v>
      </c>
      <c r="C213" s="79"/>
      <c r="D213" s="16">
        <f t="shared" si="9"/>
        <v>0.74934006484707139</v>
      </c>
      <c r="E213" s="16">
        <f t="shared" si="10"/>
        <v>0</v>
      </c>
    </row>
    <row r="214" spans="1:5" x14ac:dyDescent="0.25">
      <c r="A214">
        <f t="shared" si="11"/>
        <v>206</v>
      </c>
      <c r="B214" s="36">
        <v>101177</v>
      </c>
      <c r="C214" s="79"/>
      <c r="D214" s="16">
        <f t="shared" si="9"/>
        <v>0.74954008641653125</v>
      </c>
      <c r="E214" s="16">
        <f t="shared" si="10"/>
        <v>0</v>
      </c>
    </row>
    <row r="215" spans="1:5" x14ac:dyDescent="0.25">
      <c r="A215">
        <f t="shared" si="11"/>
        <v>207</v>
      </c>
      <c r="B215" s="36">
        <v>101340</v>
      </c>
      <c r="C215" s="79"/>
      <c r="D215" s="16">
        <f t="shared" si="9"/>
        <v>0.75074762403956707</v>
      </c>
      <c r="E215" s="16">
        <f t="shared" si="10"/>
        <v>0</v>
      </c>
    </row>
    <row r="216" spans="1:5" x14ac:dyDescent="0.25">
      <c r="A216">
        <f t="shared" si="11"/>
        <v>208</v>
      </c>
      <c r="B216" s="36">
        <v>101698</v>
      </c>
      <c r="C216" s="79"/>
      <c r="D216" s="16">
        <f t="shared" si="9"/>
        <v>0.75339976188648006</v>
      </c>
      <c r="E216" s="16">
        <f t="shared" si="10"/>
        <v>0</v>
      </c>
    </row>
    <row r="217" spans="1:5" x14ac:dyDescent="0.25">
      <c r="A217">
        <f t="shared" si="11"/>
        <v>209</v>
      </c>
      <c r="B217" s="36">
        <v>101707</v>
      </c>
      <c r="C217" s="79"/>
      <c r="D217" s="16">
        <f t="shared" si="9"/>
        <v>0.75346643574296668</v>
      </c>
      <c r="E217" s="16">
        <f t="shared" si="10"/>
        <v>0</v>
      </c>
    </row>
    <row r="218" spans="1:5" x14ac:dyDescent="0.25">
      <c r="A218">
        <f t="shared" si="11"/>
        <v>210</v>
      </c>
      <c r="B218" s="36">
        <v>102244</v>
      </c>
      <c r="C218" s="79"/>
      <c r="D218" s="16">
        <f t="shared" si="9"/>
        <v>0.75744464251333621</v>
      </c>
      <c r="E218" s="16">
        <f t="shared" si="10"/>
        <v>0</v>
      </c>
    </row>
    <row r="219" spans="1:5" x14ac:dyDescent="0.25">
      <c r="A219">
        <f t="shared" si="11"/>
        <v>211</v>
      </c>
      <c r="B219" s="36">
        <v>102771</v>
      </c>
      <c r="C219" s="79"/>
      <c r="D219" s="16">
        <f t="shared" si="9"/>
        <v>0.7613487672209428</v>
      </c>
      <c r="E219" s="16">
        <f t="shared" si="10"/>
        <v>0</v>
      </c>
    </row>
    <row r="220" spans="1:5" x14ac:dyDescent="0.25">
      <c r="A220">
        <f t="shared" si="11"/>
        <v>212</v>
      </c>
      <c r="B220" s="36">
        <v>102804</v>
      </c>
      <c r="C220" s="79"/>
      <c r="D220" s="16">
        <f t="shared" si="9"/>
        <v>0.76159323802806056</v>
      </c>
      <c r="E220" s="16">
        <f t="shared" si="10"/>
        <v>0</v>
      </c>
    </row>
    <row r="221" spans="1:5" x14ac:dyDescent="0.25">
      <c r="A221">
        <f t="shared" si="11"/>
        <v>213</v>
      </c>
      <c r="B221" s="36">
        <v>103383</v>
      </c>
      <c r="C221" s="79"/>
      <c r="D221" s="16">
        <f t="shared" si="9"/>
        <v>0.76588258946203436</v>
      </c>
      <c r="E221" s="16">
        <f t="shared" si="10"/>
        <v>0</v>
      </c>
    </row>
    <row r="222" spans="1:5" x14ac:dyDescent="0.25">
      <c r="A222">
        <f t="shared" si="11"/>
        <v>214</v>
      </c>
      <c r="B222" s="36">
        <v>104370</v>
      </c>
      <c r="C222" s="79"/>
      <c r="D222" s="16">
        <f t="shared" si="9"/>
        <v>0.77319448905673593</v>
      </c>
      <c r="E222" s="16">
        <f t="shared" si="10"/>
        <v>0</v>
      </c>
    </row>
    <row r="223" spans="1:5" x14ac:dyDescent="0.25">
      <c r="A223">
        <f t="shared" si="11"/>
        <v>215</v>
      </c>
      <c r="B223" s="36">
        <v>104512</v>
      </c>
      <c r="C223" s="79"/>
      <c r="D223" s="16">
        <f t="shared" si="9"/>
        <v>0.77424645434796957</v>
      </c>
      <c r="E223" s="16">
        <f t="shared" si="10"/>
        <v>0</v>
      </c>
    </row>
    <row r="224" spans="1:5" x14ac:dyDescent="0.25">
      <c r="A224">
        <f t="shared" si="11"/>
        <v>216</v>
      </c>
      <c r="B224" s="36">
        <v>104656</v>
      </c>
      <c r="C224" s="79"/>
      <c r="D224" s="16">
        <f t="shared" si="9"/>
        <v>0.77531323605175584</v>
      </c>
      <c r="E224" s="16">
        <f t="shared" si="10"/>
        <v>0</v>
      </c>
    </row>
    <row r="225" spans="1:5" x14ac:dyDescent="0.25">
      <c r="A225">
        <f t="shared" si="11"/>
        <v>217</v>
      </c>
      <c r="B225" s="36">
        <v>104696</v>
      </c>
      <c r="C225" s="79"/>
      <c r="D225" s="16">
        <f t="shared" si="9"/>
        <v>0.77560956430280747</v>
      </c>
      <c r="E225" s="16">
        <f t="shared" si="10"/>
        <v>0</v>
      </c>
    </row>
    <row r="226" spans="1:5" x14ac:dyDescent="0.25">
      <c r="A226">
        <f t="shared" si="11"/>
        <v>218</v>
      </c>
      <c r="B226" s="36">
        <v>105004</v>
      </c>
      <c r="C226" s="79"/>
      <c r="D226" s="16">
        <f t="shared" si="9"/>
        <v>0.77789129183590588</v>
      </c>
      <c r="E226" s="16">
        <f t="shared" si="10"/>
        <v>0</v>
      </c>
    </row>
    <row r="227" spans="1:5" x14ac:dyDescent="0.25">
      <c r="A227">
        <f t="shared" si="11"/>
        <v>219</v>
      </c>
      <c r="B227" s="36">
        <v>106165</v>
      </c>
      <c r="C227" s="79"/>
      <c r="D227" s="16">
        <f t="shared" si="9"/>
        <v>0.78649221932268243</v>
      </c>
      <c r="E227" s="16">
        <f t="shared" si="10"/>
        <v>0</v>
      </c>
    </row>
    <row r="228" spans="1:5" x14ac:dyDescent="0.25">
      <c r="A228">
        <f t="shared" si="11"/>
        <v>220</v>
      </c>
      <c r="B228" s="36">
        <v>106475</v>
      </c>
      <c r="C228" s="79"/>
      <c r="D228" s="16">
        <f t="shared" si="9"/>
        <v>0.78878876326833336</v>
      </c>
      <c r="E228" s="16">
        <f t="shared" si="10"/>
        <v>0</v>
      </c>
    </row>
    <row r="229" spans="1:5" x14ac:dyDescent="0.25">
      <c r="A229">
        <f t="shared" si="11"/>
        <v>221</v>
      </c>
      <c r="B229" s="36">
        <v>106783</v>
      </c>
      <c r="C229" s="79"/>
      <c r="D229" s="16">
        <f t="shared" si="9"/>
        <v>0.79107049080143177</v>
      </c>
      <c r="E229" s="16">
        <f t="shared" si="10"/>
        <v>0</v>
      </c>
    </row>
    <row r="230" spans="1:5" x14ac:dyDescent="0.25">
      <c r="A230">
        <f t="shared" si="11"/>
        <v>222</v>
      </c>
      <c r="B230" s="36">
        <v>107521</v>
      </c>
      <c r="C230" s="79"/>
      <c r="D230" s="16">
        <f t="shared" si="9"/>
        <v>0.79653774703333624</v>
      </c>
      <c r="E230" s="16">
        <f t="shared" si="10"/>
        <v>0</v>
      </c>
    </row>
    <row r="231" spans="1:5" x14ac:dyDescent="0.25">
      <c r="A231">
        <f t="shared" si="11"/>
        <v>223</v>
      </c>
      <c r="B231" s="36">
        <v>107674</v>
      </c>
      <c r="C231" s="79"/>
      <c r="D231" s="16">
        <f t="shared" si="9"/>
        <v>0.79767120259360913</v>
      </c>
      <c r="E231" s="16">
        <f t="shared" si="10"/>
        <v>0</v>
      </c>
    </row>
    <row r="232" spans="1:5" x14ac:dyDescent="0.25">
      <c r="A232">
        <f t="shared" si="11"/>
        <v>224</v>
      </c>
      <c r="B232" s="36">
        <v>108667</v>
      </c>
      <c r="C232" s="79"/>
      <c r="D232" s="16">
        <f t="shared" si="9"/>
        <v>0.80502755142596838</v>
      </c>
      <c r="E232" s="16">
        <f t="shared" si="10"/>
        <v>0</v>
      </c>
    </row>
    <row r="233" spans="1:5" x14ac:dyDescent="0.25">
      <c r="A233">
        <f t="shared" si="11"/>
        <v>225</v>
      </c>
      <c r="B233" s="36">
        <v>108877</v>
      </c>
      <c r="C233" s="79"/>
      <c r="D233" s="16">
        <f t="shared" si="9"/>
        <v>0.80658327474398994</v>
      </c>
      <c r="E233" s="16">
        <f t="shared" si="10"/>
        <v>0</v>
      </c>
    </row>
    <row r="234" spans="1:5" x14ac:dyDescent="0.25">
      <c r="A234">
        <f t="shared" si="11"/>
        <v>226</v>
      </c>
      <c r="B234" s="36">
        <v>109661</v>
      </c>
      <c r="C234" s="79"/>
      <c r="D234" s="16">
        <f t="shared" si="9"/>
        <v>0.81239130846460395</v>
      </c>
      <c r="E234" s="16">
        <f t="shared" si="10"/>
        <v>0</v>
      </c>
    </row>
    <row r="235" spans="1:5" x14ac:dyDescent="0.25">
      <c r="A235">
        <f t="shared" si="11"/>
        <v>227</v>
      </c>
      <c r="B235" s="36">
        <v>109683</v>
      </c>
      <c r="C235" s="79"/>
      <c r="D235" s="16">
        <f t="shared" si="9"/>
        <v>0.81255428900268245</v>
      </c>
      <c r="E235" s="16">
        <f t="shared" si="10"/>
        <v>0</v>
      </c>
    </row>
    <row r="236" spans="1:5" x14ac:dyDescent="0.25">
      <c r="A236">
        <f t="shared" si="11"/>
        <v>228</v>
      </c>
      <c r="B236" s="36">
        <v>110207</v>
      </c>
      <c r="C236" s="79"/>
      <c r="D236" s="16">
        <f t="shared" si="9"/>
        <v>0.8164361890914601</v>
      </c>
      <c r="E236" s="16">
        <f t="shared" si="10"/>
        <v>0</v>
      </c>
    </row>
    <row r="237" spans="1:5" x14ac:dyDescent="0.25">
      <c r="A237">
        <f t="shared" si="11"/>
        <v>229</v>
      </c>
      <c r="B237" s="36">
        <v>110569</v>
      </c>
      <c r="C237" s="79"/>
      <c r="D237" s="16">
        <f t="shared" si="9"/>
        <v>0.81911795976347834</v>
      </c>
      <c r="E237" s="16">
        <f t="shared" si="10"/>
        <v>0</v>
      </c>
    </row>
    <row r="238" spans="1:5" x14ac:dyDescent="0.25">
      <c r="A238">
        <f t="shared" si="11"/>
        <v>230</v>
      </c>
      <c r="B238" s="36">
        <v>110787</v>
      </c>
      <c r="C238" s="79"/>
      <c r="D238" s="16">
        <f t="shared" si="9"/>
        <v>0.82073294873171021</v>
      </c>
      <c r="E238" s="16">
        <f t="shared" si="10"/>
        <v>0</v>
      </c>
    </row>
    <row r="239" spans="1:5" x14ac:dyDescent="0.25">
      <c r="A239">
        <f t="shared" si="11"/>
        <v>231</v>
      </c>
      <c r="B239" s="36">
        <v>110807</v>
      </c>
      <c r="C239" s="79"/>
      <c r="D239" s="16">
        <f t="shared" si="9"/>
        <v>0.82088111285723608</v>
      </c>
      <c r="E239" s="16">
        <f t="shared" si="10"/>
        <v>0</v>
      </c>
    </row>
    <row r="240" spans="1:5" x14ac:dyDescent="0.25">
      <c r="A240">
        <f t="shared" si="11"/>
        <v>232</v>
      </c>
      <c r="B240" s="36">
        <v>111218</v>
      </c>
      <c r="C240" s="79"/>
      <c r="D240" s="16">
        <f t="shared" si="9"/>
        <v>0.8239258856367927</v>
      </c>
      <c r="E240" s="16">
        <f t="shared" si="10"/>
        <v>0</v>
      </c>
    </row>
    <row r="241" spans="1:5" x14ac:dyDescent="0.25">
      <c r="A241">
        <f t="shared" si="11"/>
        <v>233</v>
      </c>
      <c r="B241" s="36">
        <v>111760</v>
      </c>
      <c r="C241" s="79"/>
      <c r="D241" s="16">
        <f t="shared" si="9"/>
        <v>0.8279411334385437</v>
      </c>
      <c r="E241" s="16">
        <f t="shared" si="10"/>
        <v>0</v>
      </c>
    </row>
    <row r="242" spans="1:5" x14ac:dyDescent="0.25">
      <c r="A242">
        <f t="shared" si="11"/>
        <v>234</v>
      </c>
      <c r="B242" s="36">
        <v>111869</v>
      </c>
      <c r="C242" s="79"/>
      <c r="D242" s="16">
        <f t="shared" si="9"/>
        <v>0.82874862792265969</v>
      </c>
      <c r="E242" s="16">
        <f t="shared" si="10"/>
        <v>0</v>
      </c>
    </row>
    <row r="243" spans="1:5" x14ac:dyDescent="0.25">
      <c r="A243">
        <f t="shared" si="11"/>
        <v>235</v>
      </c>
      <c r="B243" s="36">
        <v>113194</v>
      </c>
      <c r="C243" s="79"/>
      <c r="D243" s="16">
        <f t="shared" si="9"/>
        <v>0.83856450123874837</v>
      </c>
      <c r="E243" s="16">
        <f t="shared" si="10"/>
        <v>0</v>
      </c>
    </row>
    <row r="244" spans="1:5" x14ac:dyDescent="0.25">
      <c r="A244">
        <f t="shared" si="11"/>
        <v>236</v>
      </c>
      <c r="B244" s="36">
        <v>113501</v>
      </c>
      <c r="C244" s="79"/>
      <c r="D244" s="16">
        <f t="shared" si="9"/>
        <v>0.84083882056557036</v>
      </c>
      <c r="E244" s="16">
        <f t="shared" si="10"/>
        <v>0</v>
      </c>
    </row>
    <row r="245" spans="1:5" x14ac:dyDescent="0.25">
      <c r="A245">
        <f t="shared" si="11"/>
        <v>237</v>
      </c>
      <c r="B245" s="36">
        <v>113941</v>
      </c>
      <c r="C245" s="79"/>
      <c r="D245" s="16">
        <f t="shared" si="9"/>
        <v>0.84409843132713946</v>
      </c>
      <c r="E245" s="16">
        <f t="shared" si="10"/>
        <v>0</v>
      </c>
    </row>
    <row r="246" spans="1:5" x14ac:dyDescent="0.25">
      <c r="A246">
        <f t="shared" si="11"/>
        <v>238</v>
      </c>
      <c r="B246" s="36">
        <v>114052</v>
      </c>
      <c r="C246" s="79"/>
      <c r="D246" s="16">
        <f t="shared" si="9"/>
        <v>0.84492074222380797</v>
      </c>
      <c r="E246" s="16">
        <f t="shared" si="10"/>
        <v>0</v>
      </c>
    </row>
    <row r="247" spans="1:5" x14ac:dyDescent="0.25">
      <c r="A247">
        <f t="shared" si="11"/>
        <v>239</v>
      </c>
      <c r="B247" s="36">
        <v>114642</v>
      </c>
      <c r="C247" s="79"/>
      <c r="D247" s="16">
        <f t="shared" si="9"/>
        <v>0.84929158392682114</v>
      </c>
      <c r="E247" s="16">
        <f t="shared" si="10"/>
        <v>0</v>
      </c>
    </row>
    <row r="248" spans="1:5" x14ac:dyDescent="0.25">
      <c r="A248">
        <f t="shared" si="11"/>
        <v>240</v>
      </c>
      <c r="B248" s="36">
        <v>114786</v>
      </c>
      <c r="C248" s="79"/>
      <c r="D248" s="16">
        <f t="shared" si="9"/>
        <v>0.85035836563060729</v>
      </c>
      <c r="E248" s="16">
        <f t="shared" si="10"/>
        <v>0</v>
      </c>
    </row>
    <row r="249" spans="1:5" x14ac:dyDescent="0.25">
      <c r="A249">
        <f t="shared" si="11"/>
        <v>241</v>
      </c>
      <c r="B249" s="36">
        <v>115297</v>
      </c>
      <c r="C249" s="79"/>
      <c r="D249" s="16">
        <f t="shared" si="9"/>
        <v>0.85414395903779328</v>
      </c>
      <c r="E249" s="16">
        <f t="shared" si="10"/>
        <v>0</v>
      </c>
    </row>
    <row r="250" spans="1:5" x14ac:dyDescent="0.25">
      <c r="A250">
        <f t="shared" si="11"/>
        <v>242</v>
      </c>
      <c r="B250" s="36">
        <v>116052</v>
      </c>
      <c r="C250" s="79"/>
      <c r="D250" s="16">
        <f t="shared" si="9"/>
        <v>0.85973715477639467</v>
      </c>
      <c r="E250" s="16">
        <f t="shared" si="10"/>
        <v>0</v>
      </c>
    </row>
    <row r="251" spans="1:5" x14ac:dyDescent="0.25">
      <c r="A251">
        <f t="shared" si="11"/>
        <v>243</v>
      </c>
      <c r="B251" s="36">
        <v>116996</v>
      </c>
      <c r="C251" s="79"/>
      <c r="D251" s="16">
        <f t="shared" si="9"/>
        <v>0.86673050150121556</v>
      </c>
      <c r="E251" s="16">
        <f t="shared" si="10"/>
        <v>0</v>
      </c>
    </row>
    <row r="252" spans="1:5" x14ac:dyDescent="0.25">
      <c r="A252">
        <f t="shared" si="11"/>
        <v>244</v>
      </c>
      <c r="B252" s="36">
        <v>117056</v>
      </c>
      <c r="C252" s="79"/>
      <c r="D252" s="16">
        <f t="shared" si="9"/>
        <v>0.86717499387779318</v>
      </c>
      <c r="E252" s="16">
        <f t="shared" si="10"/>
        <v>0</v>
      </c>
    </row>
    <row r="253" spans="1:5" x14ac:dyDescent="0.25">
      <c r="A253">
        <f t="shared" si="11"/>
        <v>245</v>
      </c>
      <c r="B253" s="36">
        <v>117680</v>
      </c>
      <c r="C253" s="79"/>
      <c r="D253" s="16">
        <f t="shared" si="9"/>
        <v>0.8717977145942003</v>
      </c>
      <c r="E253" s="16">
        <f t="shared" si="10"/>
        <v>0</v>
      </c>
    </row>
    <row r="254" spans="1:5" x14ac:dyDescent="0.25">
      <c r="A254">
        <f t="shared" si="11"/>
        <v>246</v>
      </c>
      <c r="B254" s="36">
        <v>117884</v>
      </c>
      <c r="C254" s="79"/>
      <c r="D254" s="16">
        <f t="shared" si="9"/>
        <v>0.87330898867456408</v>
      </c>
      <c r="E254" s="16">
        <f t="shared" si="10"/>
        <v>0</v>
      </c>
    </row>
    <row r="255" spans="1:5" x14ac:dyDescent="0.25">
      <c r="A255">
        <f t="shared" si="11"/>
        <v>247</v>
      </c>
      <c r="B255" s="36">
        <v>119742</v>
      </c>
      <c r="C255" s="79"/>
      <c r="D255" s="16">
        <f t="shared" si="9"/>
        <v>0.88707343593591714</v>
      </c>
      <c r="E255" s="16">
        <f t="shared" si="10"/>
        <v>0</v>
      </c>
    </row>
    <row r="256" spans="1:5" x14ac:dyDescent="0.25">
      <c r="A256">
        <f t="shared" si="11"/>
        <v>248</v>
      </c>
      <c r="B256" s="36">
        <v>120660</v>
      </c>
      <c r="C256" s="79"/>
      <c r="D256" s="16">
        <f t="shared" si="9"/>
        <v>0.89387416929755437</v>
      </c>
      <c r="E256" s="16">
        <f t="shared" si="10"/>
        <v>0</v>
      </c>
    </row>
    <row r="257" spans="1:5" x14ac:dyDescent="0.25">
      <c r="A257">
        <f t="shared" si="11"/>
        <v>249</v>
      </c>
      <c r="B257" s="36">
        <v>122248</v>
      </c>
      <c r="C257" s="79"/>
      <c r="D257" s="16">
        <f t="shared" si="9"/>
        <v>0.90563840086430825</v>
      </c>
      <c r="E257" s="16">
        <f t="shared" si="10"/>
        <v>0</v>
      </c>
    </row>
    <row r="258" spans="1:5" x14ac:dyDescent="0.25">
      <c r="A258">
        <f t="shared" si="11"/>
        <v>250</v>
      </c>
      <c r="B258" s="36">
        <v>122431</v>
      </c>
      <c r="C258" s="79"/>
      <c r="D258" s="16">
        <f t="shared" si="9"/>
        <v>0.90699410261286995</v>
      </c>
      <c r="E258" s="16">
        <f t="shared" si="10"/>
        <v>0</v>
      </c>
    </row>
    <row r="259" spans="1:5" x14ac:dyDescent="0.25">
      <c r="A259">
        <f t="shared" si="11"/>
        <v>251</v>
      </c>
      <c r="B259" s="36">
        <v>122988</v>
      </c>
      <c r="C259" s="79"/>
      <c r="D259" s="16">
        <f t="shared" si="9"/>
        <v>0.91112047350876535</v>
      </c>
      <c r="E259" s="16">
        <f t="shared" si="10"/>
        <v>0</v>
      </c>
    </row>
    <row r="260" spans="1:5" x14ac:dyDescent="0.25">
      <c r="A260">
        <f t="shared" si="11"/>
        <v>252</v>
      </c>
      <c r="B260" s="36">
        <v>123155</v>
      </c>
      <c r="C260" s="79"/>
      <c r="D260" s="16">
        <f t="shared" si="9"/>
        <v>0.91235764395690633</v>
      </c>
      <c r="E260" s="16">
        <f t="shared" si="10"/>
        <v>0</v>
      </c>
    </row>
    <row r="261" spans="1:5" x14ac:dyDescent="0.25">
      <c r="A261">
        <f t="shared" si="11"/>
        <v>253</v>
      </c>
      <c r="B261" s="36">
        <v>124039</v>
      </c>
      <c r="C261" s="79"/>
      <c r="D261" s="16">
        <f t="shared" si="9"/>
        <v>0.91890649830514959</v>
      </c>
      <c r="E261" s="16">
        <f t="shared" si="10"/>
        <v>0</v>
      </c>
    </row>
    <row r="262" spans="1:5" x14ac:dyDescent="0.25">
      <c r="A262">
        <f t="shared" si="11"/>
        <v>254</v>
      </c>
      <c r="B262" s="36">
        <v>124081</v>
      </c>
      <c r="C262" s="79"/>
      <c r="D262" s="16">
        <f t="shared" si="9"/>
        <v>0.91921764296875397</v>
      </c>
      <c r="E262" s="16">
        <f t="shared" si="10"/>
        <v>0</v>
      </c>
    </row>
    <row r="263" spans="1:5" x14ac:dyDescent="0.25">
      <c r="A263">
        <f t="shared" si="11"/>
        <v>255</v>
      </c>
      <c r="B263" s="36">
        <v>124219</v>
      </c>
      <c r="C263" s="79"/>
      <c r="D263" s="16">
        <f t="shared" si="9"/>
        <v>0.92023997543488245</v>
      </c>
      <c r="E263" s="16">
        <f t="shared" si="10"/>
        <v>0</v>
      </c>
    </row>
    <row r="264" spans="1:5" x14ac:dyDescent="0.25">
      <c r="A264">
        <f t="shared" si="11"/>
        <v>256</v>
      </c>
      <c r="B264" s="36">
        <v>124502</v>
      </c>
      <c r="C264" s="79"/>
      <c r="D264" s="16">
        <f t="shared" si="9"/>
        <v>0.92233649781107341</v>
      </c>
      <c r="E264" s="16">
        <f t="shared" si="10"/>
        <v>0</v>
      </c>
    </row>
    <row r="265" spans="1:5" x14ac:dyDescent="0.25">
      <c r="A265">
        <f t="shared" si="11"/>
        <v>257</v>
      </c>
      <c r="B265" s="36">
        <v>124534</v>
      </c>
      <c r="C265" s="79"/>
      <c r="D265" s="16">
        <f t="shared" ref="D265:D328" si="12">B265/E$4</f>
        <v>0.92257356041191485</v>
      </c>
      <c r="E265" s="16">
        <f t="shared" si="10"/>
        <v>0</v>
      </c>
    </row>
    <row r="266" spans="1:5" x14ac:dyDescent="0.25">
      <c r="A266">
        <f t="shared" si="11"/>
        <v>258</v>
      </c>
      <c r="B266" s="36">
        <v>124731</v>
      </c>
      <c r="C266" s="79"/>
      <c r="D266" s="16">
        <f t="shared" si="12"/>
        <v>0.92403297704834464</v>
      </c>
      <c r="E266" s="16">
        <f t="shared" ref="E266:E329" si="13">MAX(D266-2,0)</f>
        <v>0</v>
      </c>
    </row>
    <row r="267" spans="1:5" x14ac:dyDescent="0.25">
      <c r="A267">
        <f t="shared" ref="A267:A330" si="14">A266+1</f>
        <v>259</v>
      </c>
      <c r="B267" s="36">
        <v>125843</v>
      </c>
      <c r="C267" s="79"/>
      <c r="D267" s="16">
        <f t="shared" si="12"/>
        <v>0.93227090242758281</v>
      </c>
      <c r="E267" s="16">
        <f t="shared" si="13"/>
        <v>0</v>
      </c>
    </row>
    <row r="268" spans="1:5" x14ac:dyDescent="0.25">
      <c r="A268">
        <f t="shared" si="14"/>
        <v>260</v>
      </c>
      <c r="B268" s="36">
        <v>126586</v>
      </c>
      <c r="C268" s="79"/>
      <c r="D268" s="16">
        <f t="shared" si="12"/>
        <v>0.93777519969086875</v>
      </c>
      <c r="E268" s="16">
        <f t="shared" si="13"/>
        <v>0</v>
      </c>
    </row>
    <row r="269" spans="1:5" x14ac:dyDescent="0.25">
      <c r="A269">
        <f t="shared" si="14"/>
        <v>261</v>
      </c>
      <c r="B269" s="36">
        <v>126714</v>
      </c>
      <c r="C269" s="79"/>
      <c r="D269" s="16">
        <f t="shared" si="12"/>
        <v>0.9387234500942343</v>
      </c>
      <c r="E269" s="16">
        <f t="shared" si="13"/>
        <v>0</v>
      </c>
    </row>
    <row r="270" spans="1:5" x14ac:dyDescent="0.25">
      <c r="A270">
        <f t="shared" si="14"/>
        <v>262</v>
      </c>
      <c r="B270" s="36">
        <v>128329</v>
      </c>
      <c r="C270" s="79"/>
      <c r="D270" s="16">
        <f t="shared" si="12"/>
        <v>0.95068770323044804</v>
      </c>
      <c r="E270" s="16">
        <f t="shared" si="13"/>
        <v>0</v>
      </c>
    </row>
    <row r="271" spans="1:5" x14ac:dyDescent="0.25">
      <c r="A271">
        <f t="shared" si="14"/>
        <v>263</v>
      </c>
      <c r="B271" s="36">
        <v>128517</v>
      </c>
      <c r="C271" s="79"/>
      <c r="D271" s="16">
        <f t="shared" si="12"/>
        <v>0.95208044601039121</v>
      </c>
      <c r="E271" s="16">
        <f t="shared" si="13"/>
        <v>0</v>
      </c>
    </row>
    <row r="272" spans="1:5" x14ac:dyDescent="0.25">
      <c r="A272">
        <f t="shared" si="14"/>
        <v>264</v>
      </c>
      <c r="B272" s="36">
        <v>129633</v>
      </c>
      <c r="C272" s="79"/>
      <c r="D272" s="16">
        <f t="shared" si="12"/>
        <v>0.96034800421473454</v>
      </c>
      <c r="E272" s="16">
        <f t="shared" si="13"/>
        <v>0</v>
      </c>
    </row>
    <row r="273" spans="1:5" x14ac:dyDescent="0.25">
      <c r="A273">
        <f t="shared" si="14"/>
        <v>265</v>
      </c>
      <c r="B273" s="36">
        <v>130027</v>
      </c>
      <c r="C273" s="79"/>
      <c r="D273" s="16">
        <f t="shared" si="12"/>
        <v>0.96326683748759412</v>
      </c>
      <c r="E273" s="16">
        <f t="shared" si="13"/>
        <v>0</v>
      </c>
    </row>
    <row r="274" spans="1:5" x14ac:dyDescent="0.25">
      <c r="A274">
        <f t="shared" si="14"/>
        <v>266</v>
      </c>
      <c r="B274" s="36">
        <v>132133</v>
      </c>
      <c r="C274" s="79"/>
      <c r="D274" s="16">
        <f t="shared" si="12"/>
        <v>0.97886851990546786</v>
      </c>
      <c r="E274" s="16">
        <f t="shared" si="13"/>
        <v>0</v>
      </c>
    </row>
    <row r="275" spans="1:5" x14ac:dyDescent="0.25">
      <c r="A275">
        <f t="shared" si="14"/>
        <v>267</v>
      </c>
      <c r="B275" s="36">
        <v>132198</v>
      </c>
      <c r="C275" s="79"/>
      <c r="D275" s="16">
        <f t="shared" si="12"/>
        <v>0.97935005331342695</v>
      </c>
      <c r="E275" s="16">
        <f t="shared" si="13"/>
        <v>0</v>
      </c>
    </row>
    <row r="276" spans="1:5" x14ac:dyDescent="0.25">
      <c r="A276">
        <f t="shared" si="14"/>
        <v>268</v>
      </c>
      <c r="B276" s="36">
        <v>132597</v>
      </c>
      <c r="C276" s="79"/>
      <c r="D276" s="16">
        <f t="shared" si="12"/>
        <v>0.982305927617668</v>
      </c>
      <c r="E276" s="16">
        <f t="shared" si="13"/>
        <v>0</v>
      </c>
    </row>
    <row r="277" spans="1:5" x14ac:dyDescent="0.25">
      <c r="A277">
        <f t="shared" si="14"/>
        <v>269</v>
      </c>
      <c r="B277" s="36">
        <v>132599</v>
      </c>
      <c r="C277" s="79"/>
      <c r="D277" s="16">
        <f t="shared" si="12"/>
        <v>0.98232074403022063</v>
      </c>
      <c r="E277" s="16">
        <f t="shared" si="13"/>
        <v>0</v>
      </c>
    </row>
    <row r="278" spans="1:5" x14ac:dyDescent="0.25">
      <c r="A278">
        <f t="shared" si="14"/>
        <v>270</v>
      </c>
      <c r="B278" s="36">
        <v>132918</v>
      </c>
      <c r="C278" s="79"/>
      <c r="D278" s="16">
        <f t="shared" si="12"/>
        <v>0.98468396183235818</v>
      </c>
      <c r="E278" s="16">
        <f t="shared" si="13"/>
        <v>0</v>
      </c>
    </row>
    <row r="279" spans="1:5" x14ac:dyDescent="0.25">
      <c r="A279">
        <f t="shared" si="14"/>
        <v>271</v>
      </c>
      <c r="B279" s="36">
        <v>133369</v>
      </c>
      <c r="C279" s="79"/>
      <c r="D279" s="16">
        <f t="shared" si="12"/>
        <v>0.98802506286296643</v>
      </c>
      <c r="E279" s="16">
        <f t="shared" si="13"/>
        <v>0</v>
      </c>
    </row>
    <row r="280" spans="1:5" x14ac:dyDescent="0.25">
      <c r="A280">
        <f t="shared" si="14"/>
        <v>272</v>
      </c>
      <c r="B280" s="36">
        <v>135649</v>
      </c>
      <c r="C280" s="79"/>
      <c r="D280" s="16">
        <f t="shared" si="12"/>
        <v>1.0049157731729152</v>
      </c>
      <c r="E280" s="16">
        <f t="shared" si="13"/>
        <v>0</v>
      </c>
    </row>
    <row r="281" spans="1:5" x14ac:dyDescent="0.25">
      <c r="A281">
        <f t="shared" si="14"/>
        <v>273</v>
      </c>
      <c r="B281" s="36">
        <v>135822</v>
      </c>
      <c r="C281" s="79"/>
      <c r="D281" s="16">
        <f t="shared" si="12"/>
        <v>1.006197392858714</v>
      </c>
      <c r="E281" s="16">
        <f t="shared" si="13"/>
        <v>0</v>
      </c>
    </row>
    <row r="282" spans="1:5" x14ac:dyDescent="0.25">
      <c r="A282">
        <f t="shared" si="14"/>
        <v>274</v>
      </c>
      <c r="B282" s="36">
        <v>136235</v>
      </c>
      <c r="C282" s="79"/>
      <c r="D282" s="16">
        <f t="shared" si="12"/>
        <v>1.0092569820508233</v>
      </c>
      <c r="E282" s="16">
        <f t="shared" si="13"/>
        <v>0</v>
      </c>
    </row>
    <row r="283" spans="1:5" x14ac:dyDescent="0.25">
      <c r="A283">
        <f t="shared" si="14"/>
        <v>275</v>
      </c>
      <c r="B283" s="36">
        <v>136439</v>
      </c>
      <c r="C283" s="79"/>
      <c r="D283" s="16">
        <f t="shared" si="12"/>
        <v>1.010768256131187</v>
      </c>
      <c r="E283" s="16">
        <f t="shared" si="13"/>
        <v>0</v>
      </c>
    </row>
    <row r="284" spans="1:5" x14ac:dyDescent="0.25">
      <c r="A284">
        <f t="shared" si="14"/>
        <v>276</v>
      </c>
      <c r="B284" s="36">
        <v>136451</v>
      </c>
      <c r="C284" s="79"/>
      <c r="D284" s="16">
        <f t="shared" si="12"/>
        <v>1.0108571546065026</v>
      </c>
      <c r="E284" s="16">
        <f t="shared" si="13"/>
        <v>0</v>
      </c>
    </row>
    <row r="285" spans="1:5" x14ac:dyDescent="0.25">
      <c r="A285">
        <f t="shared" si="14"/>
        <v>277</v>
      </c>
      <c r="B285" s="36">
        <v>137043</v>
      </c>
      <c r="C285" s="79"/>
      <c r="D285" s="16">
        <f t="shared" si="12"/>
        <v>1.0152428127220683</v>
      </c>
      <c r="E285" s="16">
        <f t="shared" si="13"/>
        <v>0</v>
      </c>
    </row>
    <row r="286" spans="1:5" x14ac:dyDescent="0.25">
      <c r="A286">
        <f t="shared" si="14"/>
        <v>278</v>
      </c>
      <c r="B286" s="36">
        <v>137641</v>
      </c>
      <c r="C286" s="79"/>
      <c r="D286" s="16">
        <f t="shared" si="12"/>
        <v>1.0196729200752916</v>
      </c>
      <c r="E286" s="16">
        <f t="shared" si="13"/>
        <v>0</v>
      </c>
    </row>
    <row r="287" spans="1:5" x14ac:dyDescent="0.25">
      <c r="A287">
        <f t="shared" si="14"/>
        <v>279</v>
      </c>
      <c r="B287" s="36">
        <v>137752</v>
      </c>
      <c r="C287" s="79"/>
      <c r="D287" s="16">
        <f t="shared" si="12"/>
        <v>1.0204952309719602</v>
      </c>
      <c r="E287" s="16">
        <f t="shared" si="13"/>
        <v>0</v>
      </c>
    </row>
    <row r="288" spans="1:5" x14ac:dyDescent="0.25">
      <c r="A288">
        <f t="shared" si="14"/>
        <v>280</v>
      </c>
      <c r="B288" s="36">
        <v>138519</v>
      </c>
      <c r="C288" s="79"/>
      <c r="D288" s="16">
        <f t="shared" si="12"/>
        <v>1.0261773251858772</v>
      </c>
      <c r="E288" s="16">
        <f t="shared" si="13"/>
        <v>0</v>
      </c>
    </row>
    <row r="289" spans="1:5" x14ac:dyDescent="0.25">
      <c r="A289">
        <f t="shared" si="14"/>
        <v>281</v>
      </c>
      <c r="B289" s="36">
        <v>138894</v>
      </c>
      <c r="C289" s="79"/>
      <c r="D289" s="16">
        <f t="shared" si="12"/>
        <v>1.0289554025394871</v>
      </c>
      <c r="E289" s="16">
        <f t="shared" si="13"/>
        <v>0</v>
      </c>
    </row>
    <row r="290" spans="1:5" x14ac:dyDescent="0.25">
      <c r="A290">
        <f t="shared" si="14"/>
        <v>282</v>
      </c>
      <c r="B290" s="36">
        <v>139167</v>
      </c>
      <c r="C290" s="79"/>
      <c r="D290" s="16">
        <f t="shared" si="12"/>
        <v>1.0309778428529153</v>
      </c>
      <c r="E290" s="16">
        <f t="shared" si="13"/>
        <v>0</v>
      </c>
    </row>
    <row r="291" spans="1:5" x14ac:dyDescent="0.25">
      <c r="A291">
        <f t="shared" si="14"/>
        <v>283</v>
      </c>
      <c r="B291" s="36">
        <v>141559</v>
      </c>
      <c r="C291" s="79"/>
      <c r="D291" s="16">
        <f t="shared" si="12"/>
        <v>1.0486982722658089</v>
      </c>
      <c r="E291" s="16">
        <f t="shared" si="13"/>
        <v>0</v>
      </c>
    </row>
    <row r="292" spans="1:5" x14ac:dyDescent="0.25">
      <c r="A292">
        <f t="shared" si="14"/>
        <v>284</v>
      </c>
      <c r="B292" s="36">
        <v>141957</v>
      </c>
      <c r="C292" s="79"/>
      <c r="D292" s="16">
        <f t="shared" si="12"/>
        <v>1.0516467383637738</v>
      </c>
      <c r="E292" s="16">
        <f t="shared" si="13"/>
        <v>0</v>
      </c>
    </row>
    <row r="293" spans="1:5" x14ac:dyDescent="0.25">
      <c r="A293">
        <f t="shared" si="14"/>
        <v>285</v>
      </c>
      <c r="B293" s="36">
        <v>142223</v>
      </c>
      <c r="C293" s="79"/>
      <c r="D293" s="16">
        <f t="shared" si="12"/>
        <v>1.0536173212332678</v>
      </c>
      <c r="E293" s="16">
        <f t="shared" si="13"/>
        <v>0</v>
      </c>
    </row>
    <row r="294" spans="1:5" x14ac:dyDescent="0.25">
      <c r="A294">
        <f t="shared" si="14"/>
        <v>286</v>
      </c>
      <c r="B294" s="36">
        <v>142972</v>
      </c>
      <c r="C294" s="79"/>
      <c r="D294" s="16">
        <f t="shared" si="12"/>
        <v>1.0591660677342114</v>
      </c>
      <c r="E294" s="16">
        <f t="shared" si="13"/>
        <v>0</v>
      </c>
    </row>
    <row r="295" spans="1:5" x14ac:dyDescent="0.25">
      <c r="A295">
        <f t="shared" si="14"/>
        <v>287</v>
      </c>
      <c r="B295" s="36">
        <v>143297</v>
      </c>
      <c r="C295" s="79"/>
      <c r="D295" s="16">
        <f t="shared" si="12"/>
        <v>1.0615737347740068</v>
      </c>
      <c r="E295" s="16">
        <f t="shared" si="13"/>
        <v>0</v>
      </c>
    </row>
    <row r="296" spans="1:5" x14ac:dyDescent="0.25">
      <c r="A296">
        <f t="shared" si="14"/>
        <v>288</v>
      </c>
      <c r="B296" s="36">
        <v>143441</v>
      </c>
      <c r="C296" s="79"/>
      <c r="D296" s="16">
        <f t="shared" si="12"/>
        <v>1.062640516477793</v>
      </c>
      <c r="E296" s="16">
        <f t="shared" si="13"/>
        <v>0</v>
      </c>
    </row>
    <row r="297" spans="1:5" x14ac:dyDescent="0.25">
      <c r="A297">
        <f t="shared" si="14"/>
        <v>289</v>
      </c>
      <c r="B297" s="36">
        <v>143505</v>
      </c>
      <c r="C297" s="79"/>
      <c r="D297" s="16">
        <f t="shared" si="12"/>
        <v>1.0631146416794757</v>
      </c>
      <c r="E297" s="16">
        <f t="shared" si="13"/>
        <v>0</v>
      </c>
    </row>
    <row r="298" spans="1:5" x14ac:dyDescent="0.25">
      <c r="A298">
        <f t="shared" si="14"/>
        <v>290</v>
      </c>
      <c r="B298" s="36">
        <v>143518</v>
      </c>
      <c r="C298" s="79"/>
      <c r="D298" s="16">
        <f t="shared" si="12"/>
        <v>1.0632109483610677</v>
      </c>
      <c r="E298" s="16">
        <f t="shared" si="13"/>
        <v>0</v>
      </c>
    </row>
    <row r="299" spans="1:5" x14ac:dyDescent="0.25">
      <c r="A299">
        <f t="shared" si="14"/>
        <v>291</v>
      </c>
      <c r="B299" s="36">
        <v>144104</v>
      </c>
      <c r="C299" s="79"/>
      <c r="D299" s="16">
        <f t="shared" si="12"/>
        <v>1.0675521572389755</v>
      </c>
      <c r="E299" s="16">
        <f t="shared" si="13"/>
        <v>0</v>
      </c>
    </row>
    <row r="300" spans="1:5" x14ac:dyDescent="0.25">
      <c r="A300">
        <f t="shared" si="14"/>
        <v>292</v>
      </c>
      <c r="B300" s="36">
        <v>144440</v>
      </c>
      <c r="C300" s="79"/>
      <c r="D300" s="16">
        <f t="shared" si="12"/>
        <v>1.07004131454781</v>
      </c>
      <c r="E300" s="16">
        <f t="shared" si="13"/>
        <v>0</v>
      </c>
    </row>
    <row r="301" spans="1:5" x14ac:dyDescent="0.25">
      <c r="A301">
        <f t="shared" si="14"/>
        <v>293</v>
      </c>
      <c r="B301" s="36">
        <v>144476</v>
      </c>
      <c r="C301" s="79"/>
      <c r="D301" s="16">
        <f t="shared" si="12"/>
        <v>1.0703080099737565</v>
      </c>
      <c r="E301" s="16">
        <f t="shared" si="13"/>
        <v>0</v>
      </c>
    </row>
    <row r="302" spans="1:5" x14ac:dyDescent="0.25">
      <c r="A302">
        <f t="shared" si="14"/>
        <v>294</v>
      </c>
      <c r="B302" s="36">
        <v>146276</v>
      </c>
      <c r="C302" s="79"/>
      <c r="D302" s="16">
        <f t="shared" si="12"/>
        <v>1.0836427812710847</v>
      </c>
      <c r="E302" s="16">
        <f t="shared" si="13"/>
        <v>0</v>
      </c>
    </row>
    <row r="303" spans="1:5" x14ac:dyDescent="0.25">
      <c r="A303">
        <f t="shared" si="14"/>
        <v>295</v>
      </c>
      <c r="B303" s="36">
        <v>146405</v>
      </c>
      <c r="C303" s="79"/>
      <c r="D303" s="16">
        <f t="shared" si="12"/>
        <v>1.0845984398807265</v>
      </c>
      <c r="E303" s="16">
        <f t="shared" si="13"/>
        <v>0</v>
      </c>
    </row>
    <row r="304" spans="1:5" x14ac:dyDescent="0.25">
      <c r="A304">
        <f t="shared" si="14"/>
        <v>296</v>
      </c>
      <c r="B304" s="36">
        <v>146522</v>
      </c>
      <c r="C304" s="79"/>
      <c r="D304" s="16">
        <f t="shared" si="12"/>
        <v>1.0854652000150529</v>
      </c>
      <c r="E304" s="16">
        <f t="shared" si="13"/>
        <v>0</v>
      </c>
    </row>
    <row r="305" spans="1:5" x14ac:dyDescent="0.25">
      <c r="A305">
        <f t="shared" si="14"/>
        <v>297</v>
      </c>
      <c r="B305" s="36">
        <v>146533</v>
      </c>
      <c r="C305" s="79"/>
      <c r="D305" s="16">
        <f t="shared" si="12"/>
        <v>1.085546690284092</v>
      </c>
      <c r="E305" s="16">
        <f t="shared" si="13"/>
        <v>0</v>
      </c>
    </row>
    <row r="306" spans="1:5" x14ac:dyDescent="0.25">
      <c r="A306">
        <f t="shared" si="14"/>
        <v>298</v>
      </c>
      <c r="B306" s="36">
        <v>147667</v>
      </c>
      <c r="C306" s="79"/>
      <c r="D306" s="16">
        <f t="shared" si="12"/>
        <v>1.0939475962014087</v>
      </c>
      <c r="E306" s="16">
        <f t="shared" si="13"/>
        <v>0</v>
      </c>
    </row>
    <row r="307" spans="1:5" x14ac:dyDescent="0.25">
      <c r="A307">
        <f t="shared" si="14"/>
        <v>299</v>
      </c>
      <c r="B307" s="36">
        <v>147906</v>
      </c>
      <c r="C307" s="79"/>
      <c r="D307" s="16">
        <f t="shared" si="12"/>
        <v>1.0957181575014427</v>
      </c>
      <c r="E307" s="16">
        <f t="shared" si="13"/>
        <v>0</v>
      </c>
    </row>
    <row r="308" spans="1:5" x14ac:dyDescent="0.25">
      <c r="A308">
        <f t="shared" si="14"/>
        <v>300</v>
      </c>
      <c r="B308" s="36">
        <v>149681</v>
      </c>
      <c r="C308" s="79"/>
      <c r="D308" s="16">
        <f t="shared" si="12"/>
        <v>1.1088677236418634</v>
      </c>
      <c r="E308" s="16">
        <f t="shared" si="13"/>
        <v>0</v>
      </c>
    </row>
    <row r="309" spans="1:5" x14ac:dyDescent="0.25">
      <c r="A309">
        <f t="shared" si="14"/>
        <v>301</v>
      </c>
      <c r="B309" s="36">
        <v>150840</v>
      </c>
      <c r="C309" s="79"/>
      <c r="D309" s="16">
        <f t="shared" si="12"/>
        <v>1.1174538347160874</v>
      </c>
      <c r="E309" s="16">
        <f t="shared" si="13"/>
        <v>0</v>
      </c>
    </row>
    <row r="310" spans="1:5" x14ac:dyDescent="0.25">
      <c r="A310">
        <f t="shared" si="14"/>
        <v>302</v>
      </c>
      <c r="B310" s="36">
        <v>150963</v>
      </c>
      <c r="C310" s="79"/>
      <c r="D310" s="16">
        <f t="shared" si="12"/>
        <v>1.1183650440880715</v>
      </c>
      <c r="E310" s="16">
        <f t="shared" si="13"/>
        <v>0</v>
      </c>
    </row>
    <row r="311" spans="1:5" x14ac:dyDescent="0.25">
      <c r="A311">
        <f t="shared" si="14"/>
        <v>303</v>
      </c>
      <c r="B311" s="36">
        <v>151192</v>
      </c>
      <c r="C311" s="79"/>
      <c r="D311" s="16">
        <f t="shared" si="12"/>
        <v>1.1200615233253426</v>
      </c>
      <c r="E311" s="16">
        <f t="shared" si="13"/>
        <v>0</v>
      </c>
    </row>
    <row r="312" spans="1:5" x14ac:dyDescent="0.25">
      <c r="A312">
        <f t="shared" si="14"/>
        <v>304</v>
      </c>
      <c r="B312" s="36">
        <v>151880</v>
      </c>
      <c r="C312" s="79"/>
      <c r="D312" s="16">
        <f t="shared" si="12"/>
        <v>1.1251583692434324</v>
      </c>
      <c r="E312" s="16">
        <f t="shared" si="13"/>
        <v>0</v>
      </c>
    </row>
    <row r="313" spans="1:5" x14ac:dyDescent="0.25">
      <c r="A313">
        <f t="shared" si="14"/>
        <v>305</v>
      </c>
      <c r="B313" s="36">
        <v>152912</v>
      </c>
      <c r="C313" s="79"/>
      <c r="D313" s="16">
        <f t="shared" si="12"/>
        <v>1.1328036381205673</v>
      </c>
      <c r="E313" s="16">
        <f t="shared" si="13"/>
        <v>0</v>
      </c>
    </row>
    <row r="314" spans="1:5" x14ac:dyDescent="0.25">
      <c r="A314">
        <f t="shared" si="14"/>
        <v>306</v>
      </c>
      <c r="B314" s="36">
        <v>153185</v>
      </c>
      <c r="C314" s="79"/>
      <c r="D314" s="16">
        <f t="shared" si="12"/>
        <v>1.1348260784339952</v>
      </c>
      <c r="E314" s="16">
        <f t="shared" si="13"/>
        <v>0</v>
      </c>
    </row>
    <row r="315" spans="1:5" x14ac:dyDescent="0.25">
      <c r="A315">
        <f t="shared" si="14"/>
        <v>307</v>
      </c>
      <c r="B315" s="36">
        <v>153355</v>
      </c>
      <c r="C315" s="79"/>
      <c r="D315" s="16">
        <f t="shared" si="12"/>
        <v>1.1360854735009651</v>
      </c>
      <c r="E315" s="16">
        <f t="shared" si="13"/>
        <v>0</v>
      </c>
    </row>
    <row r="316" spans="1:5" x14ac:dyDescent="0.25">
      <c r="A316">
        <f t="shared" si="14"/>
        <v>308</v>
      </c>
      <c r="B316" s="36">
        <v>153378</v>
      </c>
      <c r="C316" s="79"/>
      <c r="D316" s="16">
        <f t="shared" si="12"/>
        <v>1.1362558622453198</v>
      </c>
      <c r="E316" s="16">
        <f t="shared" si="13"/>
        <v>0</v>
      </c>
    </row>
    <row r="317" spans="1:5" x14ac:dyDescent="0.25">
      <c r="A317">
        <f t="shared" si="14"/>
        <v>309</v>
      </c>
      <c r="B317" s="36">
        <v>153875</v>
      </c>
      <c r="C317" s="79"/>
      <c r="D317" s="16">
        <f t="shared" si="12"/>
        <v>1.1399377407646376</v>
      </c>
      <c r="E317" s="16">
        <f t="shared" si="13"/>
        <v>0</v>
      </c>
    </row>
    <row r="318" spans="1:5" x14ac:dyDescent="0.25">
      <c r="A318">
        <f t="shared" si="14"/>
        <v>310</v>
      </c>
      <c r="B318" s="36">
        <v>154574</v>
      </c>
      <c r="C318" s="79"/>
      <c r="D318" s="16">
        <f t="shared" si="12"/>
        <v>1.1451160769517668</v>
      </c>
      <c r="E318" s="16">
        <f t="shared" si="13"/>
        <v>0</v>
      </c>
    </row>
    <row r="319" spans="1:5" x14ac:dyDescent="0.25">
      <c r="A319">
        <f t="shared" si="14"/>
        <v>311</v>
      </c>
      <c r="B319" s="36">
        <v>155113</v>
      </c>
      <c r="C319" s="79"/>
      <c r="D319" s="16">
        <f t="shared" si="12"/>
        <v>1.1491091001346889</v>
      </c>
      <c r="E319" s="16">
        <f t="shared" si="13"/>
        <v>0</v>
      </c>
    </row>
    <row r="320" spans="1:5" x14ac:dyDescent="0.25">
      <c r="A320">
        <f t="shared" si="14"/>
        <v>312</v>
      </c>
      <c r="B320" s="36">
        <v>155406</v>
      </c>
      <c r="C320" s="79"/>
      <c r="D320" s="16">
        <f t="shared" si="12"/>
        <v>1.1512797045736427</v>
      </c>
      <c r="E320" s="16">
        <f t="shared" si="13"/>
        <v>0</v>
      </c>
    </row>
    <row r="321" spans="1:5" x14ac:dyDescent="0.25">
      <c r="A321">
        <f t="shared" si="14"/>
        <v>313</v>
      </c>
      <c r="B321" s="36">
        <v>156197</v>
      </c>
      <c r="C321" s="79"/>
      <c r="D321" s="16">
        <f t="shared" si="12"/>
        <v>1.1571395957381909</v>
      </c>
      <c r="E321" s="16">
        <f t="shared" si="13"/>
        <v>0</v>
      </c>
    </row>
    <row r="322" spans="1:5" x14ac:dyDescent="0.25">
      <c r="A322">
        <f t="shared" si="14"/>
        <v>314</v>
      </c>
      <c r="B322" s="36">
        <v>156617</v>
      </c>
      <c r="C322" s="79"/>
      <c r="D322" s="16">
        <f t="shared" si="12"/>
        <v>1.160251042374234</v>
      </c>
      <c r="E322" s="16">
        <f t="shared" si="13"/>
        <v>0</v>
      </c>
    </row>
    <row r="323" spans="1:5" x14ac:dyDescent="0.25">
      <c r="A323">
        <f t="shared" si="14"/>
        <v>315</v>
      </c>
      <c r="B323" s="36">
        <v>157360</v>
      </c>
      <c r="C323" s="79"/>
      <c r="D323" s="16">
        <f t="shared" si="12"/>
        <v>1.16575533963752</v>
      </c>
      <c r="E323" s="16">
        <f t="shared" si="13"/>
        <v>0</v>
      </c>
    </row>
    <row r="324" spans="1:5" x14ac:dyDescent="0.25">
      <c r="A324">
        <f t="shared" si="14"/>
        <v>316</v>
      </c>
      <c r="B324" s="36">
        <v>158101</v>
      </c>
      <c r="C324" s="79"/>
      <c r="D324" s="16">
        <f t="shared" si="12"/>
        <v>1.1712448204882533</v>
      </c>
      <c r="E324" s="16">
        <f t="shared" si="13"/>
        <v>0</v>
      </c>
    </row>
    <row r="325" spans="1:5" x14ac:dyDescent="0.25">
      <c r="A325">
        <f t="shared" si="14"/>
        <v>317</v>
      </c>
      <c r="B325" s="36">
        <v>158914</v>
      </c>
      <c r="C325" s="79"/>
      <c r="D325" s="16">
        <f t="shared" si="12"/>
        <v>1.1772676921908798</v>
      </c>
      <c r="E325" s="16">
        <f t="shared" si="13"/>
        <v>0</v>
      </c>
    </row>
    <row r="326" spans="1:5" x14ac:dyDescent="0.25">
      <c r="A326">
        <f t="shared" si="14"/>
        <v>318</v>
      </c>
      <c r="B326" s="36">
        <v>158945</v>
      </c>
      <c r="C326" s="79"/>
      <c r="D326" s="16">
        <f t="shared" si="12"/>
        <v>1.177497346585445</v>
      </c>
      <c r="E326" s="16">
        <f t="shared" si="13"/>
        <v>0</v>
      </c>
    </row>
    <row r="327" spans="1:5" x14ac:dyDescent="0.25">
      <c r="A327">
        <f t="shared" si="14"/>
        <v>319</v>
      </c>
      <c r="B327" s="36">
        <v>159143</v>
      </c>
      <c r="C327" s="79"/>
      <c r="D327" s="16">
        <f t="shared" si="12"/>
        <v>1.1789641714281509</v>
      </c>
      <c r="E327" s="16">
        <f t="shared" si="13"/>
        <v>0</v>
      </c>
    </row>
    <row r="328" spans="1:5" x14ac:dyDescent="0.25">
      <c r="A328">
        <f t="shared" si="14"/>
        <v>320</v>
      </c>
      <c r="B328" s="36">
        <v>160048</v>
      </c>
      <c r="C328" s="79"/>
      <c r="D328" s="16">
        <f t="shared" si="12"/>
        <v>1.1856685981081965</v>
      </c>
      <c r="E328" s="16">
        <f t="shared" si="13"/>
        <v>0</v>
      </c>
    </row>
    <row r="329" spans="1:5" x14ac:dyDescent="0.25">
      <c r="A329">
        <f t="shared" si="14"/>
        <v>321</v>
      </c>
      <c r="B329" s="36">
        <v>160183</v>
      </c>
      <c r="C329" s="79"/>
      <c r="D329" s="16">
        <f t="shared" ref="D329:D392" si="15">B329/E$4</f>
        <v>1.1866687059554961</v>
      </c>
      <c r="E329" s="16">
        <f t="shared" si="13"/>
        <v>0</v>
      </c>
    </row>
    <row r="330" spans="1:5" x14ac:dyDescent="0.25">
      <c r="A330">
        <f t="shared" si="14"/>
        <v>322</v>
      </c>
      <c r="B330" s="36">
        <v>160655</v>
      </c>
      <c r="C330" s="79"/>
      <c r="D330" s="16">
        <f t="shared" si="15"/>
        <v>1.1901653793179066</v>
      </c>
      <c r="E330" s="16">
        <f t="shared" ref="E330:E393" si="16">MAX(D330-2,0)</f>
        <v>0</v>
      </c>
    </row>
    <row r="331" spans="1:5" x14ac:dyDescent="0.25">
      <c r="A331">
        <f t="shared" ref="A331:A394" si="17">A330+1</f>
        <v>323</v>
      </c>
      <c r="B331" s="36">
        <v>160728</v>
      </c>
      <c r="C331" s="79"/>
      <c r="D331" s="16">
        <f t="shared" si="15"/>
        <v>1.190706178376076</v>
      </c>
      <c r="E331" s="16">
        <f t="shared" si="16"/>
        <v>0</v>
      </c>
    </row>
    <row r="332" spans="1:5" x14ac:dyDescent="0.25">
      <c r="A332">
        <f t="shared" si="17"/>
        <v>324</v>
      </c>
      <c r="B332" s="36">
        <v>160826</v>
      </c>
      <c r="C332" s="79"/>
      <c r="D332" s="16">
        <f t="shared" si="15"/>
        <v>1.1914321825911527</v>
      </c>
      <c r="E332" s="16">
        <f t="shared" si="16"/>
        <v>0</v>
      </c>
    </row>
    <row r="333" spans="1:5" x14ac:dyDescent="0.25">
      <c r="A333">
        <f t="shared" si="17"/>
        <v>325</v>
      </c>
      <c r="B333" s="36">
        <v>161346</v>
      </c>
      <c r="C333" s="79"/>
      <c r="D333" s="16">
        <f t="shared" si="15"/>
        <v>1.1952844498548252</v>
      </c>
      <c r="E333" s="16">
        <f t="shared" si="16"/>
        <v>0</v>
      </c>
    </row>
    <row r="334" spans="1:5" x14ac:dyDescent="0.25">
      <c r="A334">
        <f t="shared" si="17"/>
        <v>326</v>
      </c>
      <c r="B334" s="36">
        <v>161968</v>
      </c>
      <c r="C334" s="79"/>
      <c r="D334" s="16">
        <f t="shared" si="15"/>
        <v>1.1998923541586797</v>
      </c>
      <c r="E334" s="16">
        <f t="shared" si="16"/>
        <v>0</v>
      </c>
    </row>
    <row r="335" spans="1:5" x14ac:dyDescent="0.25">
      <c r="A335">
        <f t="shared" si="17"/>
        <v>327</v>
      </c>
      <c r="B335" s="36">
        <v>163832</v>
      </c>
      <c r="C335" s="79"/>
      <c r="D335" s="16">
        <f t="shared" si="15"/>
        <v>1.2137012506576905</v>
      </c>
      <c r="E335" s="16">
        <f t="shared" si="16"/>
        <v>0</v>
      </c>
    </row>
    <row r="336" spans="1:5" x14ac:dyDescent="0.25">
      <c r="A336">
        <f t="shared" si="17"/>
        <v>328</v>
      </c>
      <c r="B336" s="36">
        <v>164914</v>
      </c>
      <c r="C336" s="79"/>
      <c r="D336" s="16">
        <f t="shared" si="15"/>
        <v>1.2217169298486399</v>
      </c>
      <c r="E336" s="16">
        <f t="shared" si="16"/>
        <v>0</v>
      </c>
    </row>
    <row r="337" spans="1:5" x14ac:dyDescent="0.25">
      <c r="A337">
        <f t="shared" si="17"/>
        <v>329</v>
      </c>
      <c r="B337" s="36">
        <v>165196</v>
      </c>
      <c r="C337" s="79"/>
      <c r="D337" s="16">
        <f t="shared" si="15"/>
        <v>1.2238060440185545</v>
      </c>
      <c r="E337" s="16">
        <f t="shared" si="16"/>
        <v>0</v>
      </c>
    </row>
    <row r="338" spans="1:5" x14ac:dyDescent="0.25">
      <c r="A338">
        <f t="shared" si="17"/>
        <v>330</v>
      </c>
      <c r="B338" s="36">
        <v>166370</v>
      </c>
      <c r="C338" s="79"/>
      <c r="D338" s="16">
        <f t="shared" si="15"/>
        <v>1.232503278186923</v>
      </c>
      <c r="E338" s="16">
        <f t="shared" si="16"/>
        <v>0</v>
      </c>
    </row>
    <row r="339" spans="1:5" x14ac:dyDescent="0.25">
      <c r="A339">
        <f t="shared" si="17"/>
        <v>331</v>
      </c>
      <c r="B339" s="36">
        <v>166373</v>
      </c>
      <c r="C339" s="79"/>
      <c r="D339" s="16">
        <f t="shared" si="15"/>
        <v>1.2325255028057518</v>
      </c>
      <c r="E339" s="16">
        <f t="shared" si="16"/>
        <v>0</v>
      </c>
    </row>
    <row r="340" spans="1:5" x14ac:dyDescent="0.25">
      <c r="A340">
        <f t="shared" si="17"/>
        <v>332</v>
      </c>
      <c r="B340" s="36">
        <v>167689</v>
      </c>
      <c r="C340" s="79"/>
      <c r="D340" s="16">
        <f t="shared" si="15"/>
        <v>1.242274702265354</v>
      </c>
      <c r="E340" s="16">
        <f t="shared" si="16"/>
        <v>0</v>
      </c>
    </row>
    <row r="341" spans="1:5" x14ac:dyDescent="0.25">
      <c r="A341">
        <f t="shared" si="17"/>
        <v>333</v>
      </c>
      <c r="B341" s="36">
        <v>167830</v>
      </c>
      <c r="C341" s="79"/>
      <c r="D341" s="16">
        <f t="shared" si="15"/>
        <v>1.2433192593503113</v>
      </c>
      <c r="E341" s="16">
        <f t="shared" si="16"/>
        <v>0</v>
      </c>
    </row>
    <row r="342" spans="1:5" x14ac:dyDescent="0.25">
      <c r="A342">
        <f t="shared" si="17"/>
        <v>334</v>
      </c>
      <c r="B342" s="36">
        <v>169015</v>
      </c>
      <c r="C342" s="79"/>
      <c r="D342" s="16">
        <f t="shared" si="15"/>
        <v>1.2520979837877189</v>
      </c>
      <c r="E342" s="16">
        <f t="shared" si="16"/>
        <v>0</v>
      </c>
    </row>
    <row r="343" spans="1:5" x14ac:dyDescent="0.25">
      <c r="A343">
        <f t="shared" si="17"/>
        <v>335</v>
      </c>
      <c r="B343" s="36">
        <v>169324</v>
      </c>
      <c r="C343" s="79"/>
      <c r="D343" s="16">
        <f t="shared" si="15"/>
        <v>1.2543871195270935</v>
      </c>
      <c r="E343" s="16">
        <f t="shared" si="16"/>
        <v>0</v>
      </c>
    </row>
    <row r="344" spans="1:5" x14ac:dyDescent="0.25">
      <c r="A344">
        <f t="shared" si="17"/>
        <v>336</v>
      </c>
      <c r="B344" s="36">
        <v>169402</v>
      </c>
      <c r="C344" s="79"/>
      <c r="D344" s="16">
        <f t="shared" si="15"/>
        <v>1.2549649596166443</v>
      </c>
      <c r="E344" s="16">
        <f t="shared" si="16"/>
        <v>0</v>
      </c>
    </row>
    <row r="345" spans="1:5" x14ac:dyDescent="0.25">
      <c r="A345">
        <f t="shared" si="17"/>
        <v>337</v>
      </c>
      <c r="B345" s="36">
        <v>170706</v>
      </c>
      <c r="C345" s="79"/>
      <c r="D345" s="16">
        <f t="shared" si="15"/>
        <v>1.2646252606009309</v>
      </c>
      <c r="E345" s="16">
        <f t="shared" si="16"/>
        <v>0</v>
      </c>
    </row>
    <row r="346" spans="1:5" x14ac:dyDescent="0.25">
      <c r="A346">
        <f t="shared" si="17"/>
        <v>338</v>
      </c>
      <c r="B346" s="36">
        <v>170722</v>
      </c>
      <c r="C346" s="79"/>
      <c r="D346" s="16">
        <f t="shared" si="15"/>
        <v>1.2647437919013516</v>
      </c>
      <c r="E346" s="16">
        <f t="shared" si="16"/>
        <v>0</v>
      </c>
    </row>
    <row r="347" spans="1:5" x14ac:dyDescent="0.25">
      <c r="A347">
        <f t="shared" si="17"/>
        <v>339</v>
      </c>
      <c r="B347" s="36">
        <v>171647</v>
      </c>
      <c r="C347" s="79"/>
      <c r="D347" s="16">
        <f t="shared" si="15"/>
        <v>1.271596382706923</v>
      </c>
      <c r="E347" s="16">
        <f t="shared" si="16"/>
        <v>0</v>
      </c>
    </row>
    <row r="348" spans="1:5" x14ac:dyDescent="0.25">
      <c r="A348">
        <f t="shared" si="17"/>
        <v>340</v>
      </c>
      <c r="B348" s="36">
        <v>175045</v>
      </c>
      <c r="C348" s="79"/>
      <c r="D348" s="16">
        <f t="shared" si="15"/>
        <v>1.2967694676337678</v>
      </c>
      <c r="E348" s="16">
        <f t="shared" si="16"/>
        <v>0</v>
      </c>
    </row>
    <row r="349" spans="1:5" x14ac:dyDescent="0.25">
      <c r="A349">
        <f t="shared" si="17"/>
        <v>341</v>
      </c>
      <c r="B349" s="36">
        <v>175968</v>
      </c>
      <c r="C349" s="79"/>
      <c r="D349" s="16">
        <f t="shared" si="15"/>
        <v>1.3036072420267864</v>
      </c>
      <c r="E349" s="16">
        <f t="shared" si="16"/>
        <v>0</v>
      </c>
    </row>
    <row r="350" spans="1:5" x14ac:dyDescent="0.25">
      <c r="A350">
        <f t="shared" si="17"/>
        <v>342</v>
      </c>
      <c r="B350" s="36">
        <v>176238</v>
      </c>
      <c r="C350" s="79"/>
      <c r="D350" s="16">
        <f t="shared" si="15"/>
        <v>1.3056074577213856</v>
      </c>
      <c r="E350" s="16">
        <f t="shared" si="16"/>
        <v>0</v>
      </c>
    </row>
    <row r="351" spans="1:5" x14ac:dyDescent="0.25">
      <c r="A351">
        <f t="shared" si="17"/>
        <v>343</v>
      </c>
      <c r="B351" s="36">
        <v>176456</v>
      </c>
      <c r="C351" s="79"/>
      <c r="D351" s="16">
        <f t="shared" si="15"/>
        <v>1.3072224466896176</v>
      </c>
      <c r="E351" s="16">
        <f t="shared" si="16"/>
        <v>0</v>
      </c>
    </row>
    <row r="352" spans="1:5" x14ac:dyDescent="0.25">
      <c r="A352">
        <f t="shared" si="17"/>
        <v>344</v>
      </c>
      <c r="B352" s="36">
        <v>177805</v>
      </c>
      <c r="C352" s="79"/>
      <c r="D352" s="16">
        <f t="shared" si="15"/>
        <v>1.3172161169563372</v>
      </c>
      <c r="E352" s="16">
        <f t="shared" si="16"/>
        <v>0</v>
      </c>
    </row>
    <row r="353" spans="1:5" x14ac:dyDescent="0.25">
      <c r="A353">
        <f t="shared" si="17"/>
        <v>345</v>
      </c>
      <c r="B353" s="36">
        <v>178019</v>
      </c>
      <c r="C353" s="79"/>
      <c r="D353" s="16">
        <f t="shared" si="15"/>
        <v>1.3188014730994642</v>
      </c>
      <c r="E353" s="16">
        <f t="shared" si="16"/>
        <v>0</v>
      </c>
    </row>
    <row r="354" spans="1:5" x14ac:dyDescent="0.25">
      <c r="A354">
        <f t="shared" si="17"/>
        <v>346</v>
      </c>
      <c r="B354" s="36">
        <v>178583</v>
      </c>
      <c r="C354" s="79"/>
      <c r="D354" s="16">
        <f t="shared" si="15"/>
        <v>1.3229797014392934</v>
      </c>
      <c r="E354" s="16">
        <f t="shared" si="16"/>
        <v>0</v>
      </c>
    </row>
    <row r="355" spans="1:5" x14ac:dyDescent="0.25">
      <c r="A355">
        <f t="shared" si="17"/>
        <v>347</v>
      </c>
      <c r="B355" s="36">
        <v>178668</v>
      </c>
      <c r="C355" s="79"/>
      <c r="D355" s="16">
        <f t="shared" si="15"/>
        <v>1.3236093989727784</v>
      </c>
      <c r="E355" s="16">
        <f t="shared" si="16"/>
        <v>0</v>
      </c>
    </row>
    <row r="356" spans="1:5" x14ac:dyDescent="0.25">
      <c r="A356">
        <f t="shared" si="17"/>
        <v>348</v>
      </c>
      <c r="B356" s="36">
        <v>179330</v>
      </c>
      <c r="C356" s="79"/>
      <c r="D356" s="16">
        <f t="shared" si="15"/>
        <v>1.3285136315276846</v>
      </c>
      <c r="E356" s="16">
        <f t="shared" si="16"/>
        <v>0</v>
      </c>
    </row>
    <row r="357" spans="1:5" x14ac:dyDescent="0.25">
      <c r="A357">
        <f t="shared" si="17"/>
        <v>349</v>
      </c>
      <c r="B357" s="36">
        <v>179477</v>
      </c>
      <c r="C357" s="79"/>
      <c r="D357" s="16">
        <f t="shared" si="15"/>
        <v>1.3296026378502999</v>
      </c>
      <c r="E357" s="16">
        <f t="shared" si="16"/>
        <v>0</v>
      </c>
    </row>
    <row r="358" spans="1:5" x14ac:dyDescent="0.25">
      <c r="A358">
        <f t="shared" si="17"/>
        <v>350</v>
      </c>
      <c r="B358" s="36">
        <v>179761</v>
      </c>
      <c r="C358" s="79"/>
      <c r="D358" s="16">
        <f t="shared" si="15"/>
        <v>1.3317065684327671</v>
      </c>
      <c r="E358" s="16">
        <f t="shared" si="16"/>
        <v>0</v>
      </c>
    </row>
    <row r="359" spans="1:5" x14ac:dyDescent="0.25">
      <c r="A359">
        <f t="shared" si="17"/>
        <v>351</v>
      </c>
      <c r="B359" s="36">
        <v>180372</v>
      </c>
      <c r="C359" s="79"/>
      <c r="D359" s="16">
        <f t="shared" si="15"/>
        <v>1.3362329824675823</v>
      </c>
      <c r="E359" s="16">
        <f t="shared" si="16"/>
        <v>0</v>
      </c>
    </row>
    <row r="360" spans="1:5" x14ac:dyDescent="0.25">
      <c r="A360">
        <f t="shared" si="17"/>
        <v>352</v>
      </c>
      <c r="B360" s="36">
        <v>180483</v>
      </c>
      <c r="C360" s="79"/>
      <c r="D360" s="16">
        <f t="shared" si="15"/>
        <v>1.3370552933642508</v>
      </c>
      <c r="E360" s="16">
        <f t="shared" si="16"/>
        <v>0</v>
      </c>
    </row>
    <row r="361" spans="1:5" x14ac:dyDescent="0.25">
      <c r="A361">
        <f t="shared" si="17"/>
        <v>353</v>
      </c>
      <c r="B361" s="36">
        <v>180781</v>
      </c>
      <c r="C361" s="79"/>
      <c r="D361" s="16">
        <f t="shared" si="15"/>
        <v>1.3392629388345862</v>
      </c>
      <c r="E361" s="16">
        <f t="shared" si="16"/>
        <v>0</v>
      </c>
    </row>
    <row r="362" spans="1:5" x14ac:dyDescent="0.25">
      <c r="A362">
        <f t="shared" si="17"/>
        <v>354</v>
      </c>
      <c r="B362" s="36">
        <v>181048</v>
      </c>
      <c r="C362" s="79"/>
      <c r="D362" s="16">
        <f t="shared" si="15"/>
        <v>1.3412409299103567</v>
      </c>
      <c r="E362" s="16">
        <f t="shared" si="16"/>
        <v>0</v>
      </c>
    </row>
    <row r="363" spans="1:5" x14ac:dyDescent="0.25">
      <c r="A363">
        <f t="shared" si="17"/>
        <v>355</v>
      </c>
      <c r="B363" s="36">
        <v>181682</v>
      </c>
      <c r="C363" s="79"/>
      <c r="D363" s="16">
        <f t="shared" si="15"/>
        <v>1.3459377326895265</v>
      </c>
      <c r="E363" s="16">
        <f t="shared" si="16"/>
        <v>0</v>
      </c>
    </row>
    <row r="364" spans="1:5" x14ac:dyDescent="0.25">
      <c r="A364">
        <f t="shared" si="17"/>
        <v>356</v>
      </c>
      <c r="B364" s="36">
        <v>181696</v>
      </c>
      <c r="C364" s="79"/>
      <c r="D364" s="16">
        <f t="shared" si="15"/>
        <v>1.3460414475773947</v>
      </c>
      <c r="E364" s="16">
        <f t="shared" si="16"/>
        <v>0</v>
      </c>
    </row>
    <row r="365" spans="1:5" x14ac:dyDescent="0.25">
      <c r="A365">
        <f t="shared" si="17"/>
        <v>357</v>
      </c>
      <c r="B365" s="36">
        <v>182710</v>
      </c>
      <c r="C365" s="79"/>
      <c r="D365" s="16">
        <f t="shared" si="15"/>
        <v>1.3535533687415562</v>
      </c>
      <c r="E365" s="16">
        <f t="shared" si="16"/>
        <v>0</v>
      </c>
    </row>
    <row r="366" spans="1:5" x14ac:dyDescent="0.25">
      <c r="A366">
        <f t="shared" si="17"/>
        <v>358</v>
      </c>
      <c r="B366" s="36">
        <v>183140</v>
      </c>
      <c r="C366" s="79"/>
      <c r="D366" s="16">
        <f t="shared" si="15"/>
        <v>1.3567388974403622</v>
      </c>
      <c r="E366" s="16">
        <f t="shared" si="16"/>
        <v>0</v>
      </c>
    </row>
    <row r="367" spans="1:5" x14ac:dyDescent="0.25">
      <c r="A367">
        <f t="shared" si="17"/>
        <v>359</v>
      </c>
      <c r="B367" s="36">
        <v>184109</v>
      </c>
      <c r="C367" s="79"/>
      <c r="D367" s="16">
        <f t="shared" si="15"/>
        <v>1.3639174493220905</v>
      </c>
      <c r="E367" s="16">
        <f t="shared" si="16"/>
        <v>0</v>
      </c>
    </row>
    <row r="368" spans="1:5" x14ac:dyDescent="0.25">
      <c r="A368">
        <f t="shared" si="17"/>
        <v>360</v>
      </c>
      <c r="B368" s="36">
        <v>184251</v>
      </c>
      <c r="C368" s="79"/>
      <c r="D368" s="16">
        <f t="shared" si="15"/>
        <v>1.3649694146133242</v>
      </c>
      <c r="E368" s="16">
        <f t="shared" si="16"/>
        <v>0</v>
      </c>
    </row>
    <row r="369" spans="1:5" x14ac:dyDescent="0.25">
      <c r="A369">
        <f t="shared" si="17"/>
        <v>361</v>
      </c>
      <c r="B369" s="36">
        <v>185754</v>
      </c>
      <c r="C369" s="79"/>
      <c r="D369" s="16">
        <f t="shared" si="15"/>
        <v>1.3761039486465931</v>
      </c>
      <c r="E369" s="16">
        <f t="shared" si="16"/>
        <v>0</v>
      </c>
    </row>
    <row r="370" spans="1:5" x14ac:dyDescent="0.25">
      <c r="A370">
        <f t="shared" si="17"/>
        <v>362</v>
      </c>
      <c r="B370" s="36">
        <v>185798</v>
      </c>
      <c r="C370" s="79"/>
      <c r="D370" s="16">
        <f t="shared" si="15"/>
        <v>1.3764299097227499</v>
      </c>
      <c r="E370" s="16">
        <f t="shared" si="16"/>
        <v>0</v>
      </c>
    </row>
    <row r="371" spans="1:5" x14ac:dyDescent="0.25">
      <c r="A371">
        <f t="shared" si="17"/>
        <v>363</v>
      </c>
      <c r="B371" s="36">
        <v>185822</v>
      </c>
      <c r="C371" s="79"/>
      <c r="D371" s="16">
        <f t="shared" si="15"/>
        <v>1.3766077066733811</v>
      </c>
      <c r="E371" s="16">
        <f t="shared" si="16"/>
        <v>0</v>
      </c>
    </row>
    <row r="372" spans="1:5" x14ac:dyDescent="0.25">
      <c r="A372">
        <f t="shared" si="17"/>
        <v>364</v>
      </c>
      <c r="B372" s="36">
        <v>186460</v>
      </c>
      <c r="C372" s="79"/>
      <c r="D372" s="16">
        <f t="shared" si="15"/>
        <v>1.3813341422776562</v>
      </c>
      <c r="E372" s="16">
        <f t="shared" si="16"/>
        <v>0</v>
      </c>
    </row>
    <row r="373" spans="1:5" x14ac:dyDescent="0.25">
      <c r="A373">
        <f t="shared" si="17"/>
        <v>365</v>
      </c>
      <c r="B373" s="36">
        <v>186659</v>
      </c>
      <c r="C373" s="79"/>
      <c r="D373" s="16">
        <f t="shared" si="15"/>
        <v>1.3828083753266385</v>
      </c>
      <c r="E373" s="16">
        <f t="shared" si="16"/>
        <v>0</v>
      </c>
    </row>
    <row r="374" spans="1:5" x14ac:dyDescent="0.25">
      <c r="A374">
        <f t="shared" si="17"/>
        <v>366</v>
      </c>
      <c r="B374" s="36">
        <v>188419</v>
      </c>
      <c r="C374" s="79"/>
      <c r="D374" s="16">
        <f t="shared" si="15"/>
        <v>1.3958468183729149</v>
      </c>
      <c r="E374" s="16">
        <f t="shared" si="16"/>
        <v>0</v>
      </c>
    </row>
    <row r="375" spans="1:5" x14ac:dyDescent="0.25">
      <c r="A375">
        <f t="shared" si="17"/>
        <v>367</v>
      </c>
      <c r="B375" s="36">
        <v>188908</v>
      </c>
      <c r="C375" s="79"/>
      <c r="D375" s="16">
        <f t="shared" si="15"/>
        <v>1.3994694312420222</v>
      </c>
      <c r="E375" s="16">
        <f t="shared" si="16"/>
        <v>0</v>
      </c>
    </row>
    <row r="376" spans="1:5" x14ac:dyDescent="0.25">
      <c r="A376">
        <f t="shared" si="17"/>
        <v>368</v>
      </c>
      <c r="B376" s="36">
        <v>189222</v>
      </c>
      <c r="C376" s="79"/>
      <c r="D376" s="16">
        <f t="shared" si="15"/>
        <v>1.4017956080127785</v>
      </c>
      <c r="E376" s="16">
        <f t="shared" si="16"/>
        <v>0</v>
      </c>
    </row>
    <row r="377" spans="1:5" x14ac:dyDescent="0.25">
      <c r="A377">
        <f t="shared" si="17"/>
        <v>369</v>
      </c>
      <c r="B377" s="36">
        <v>189573</v>
      </c>
      <c r="C377" s="79"/>
      <c r="D377" s="16">
        <f t="shared" si="15"/>
        <v>1.4043958884157572</v>
      </c>
      <c r="E377" s="16">
        <f t="shared" si="16"/>
        <v>0</v>
      </c>
    </row>
    <row r="378" spans="1:5" x14ac:dyDescent="0.25">
      <c r="A378">
        <f t="shared" si="17"/>
        <v>370</v>
      </c>
      <c r="B378" s="36">
        <v>189745</v>
      </c>
      <c r="C378" s="79"/>
      <c r="D378" s="16">
        <f t="shared" si="15"/>
        <v>1.4056700998952798</v>
      </c>
      <c r="E378" s="16">
        <f t="shared" si="16"/>
        <v>0</v>
      </c>
    </row>
    <row r="379" spans="1:5" x14ac:dyDescent="0.25">
      <c r="A379">
        <f t="shared" si="17"/>
        <v>371</v>
      </c>
      <c r="B379" s="36">
        <v>189835</v>
      </c>
      <c r="C379" s="79"/>
      <c r="D379" s="16">
        <f t="shared" si="15"/>
        <v>1.4063368384601462</v>
      </c>
      <c r="E379" s="16">
        <f t="shared" si="16"/>
        <v>0</v>
      </c>
    </row>
    <row r="380" spans="1:5" x14ac:dyDescent="0.25">
      <c r="A380">
        <f t="shared" si="17"/>
        <v>372</v>
      </c>
      <c r="B380" s="36">
        <v>189908</v>
      </c>
      <c r="C380" s="79"/>
      <c r="D380" s="16">
        <f t="shared" si="15"/>
        <v>1.4068776375183156</v>
      </c>
      <c r="E380" s="16">
        <f t="shared" si="16"/>
        <v>0</v>
      </c>
    </row>
    <row r="381" spans="1:5" x14ac:dyDescent="0.25">
      <c r="A381">
        <f t="shared" si="17"/>
        <v>373</v>
      </c>
      <c r="B381" s="36">
        <v>191070</v>
      </c>
      <c r="C381" s="79"/>
      <c r="D381" s="16">
        <f t="shared" si="15"/>
        <v>1.4154859732113685</v>
      </c>
      <c r="E381" s="16">
        <f t="shared" si="16"/>
        <v>0</v>
      </c>
    </row>
    <row r="382" spans="1:5" x14ac:dyDescent="0.25">
      <c r="A382">
        <f t="shared" si="17"/>
        <v>374</v>
      </c>
      <c r="B382" s="36">
        <v>191989</v>
      </c>
      <c r="C382" s="79"/>
      <c r="D382" s="16">
        <f t="shared" si="15"/>
        <v>1.422294114779282</v>
      </c>
      <c r="E382" s="16">
        <f t="shared" si="16"/>
        <v>0</v>
      </c>
    </row>
    <row r="383" spans="1:5" x14ac:dyDescent="0.25">
      <c r="A383">
        <f t="shared" si="17"/>
        <v>375</v>
      </c>
      <c r="B383" s="36">
        <v>192485</v>
      </c>
      <c r="C383" s="79"/>
      <c r="D383" s="16">
        <f t="shared" si="15"/>
        <v>1.4259685850923236</v>
      </c>
      <c r="E383" s="16">
        <f t="shared" si="16"/>
        <v>0</v>
      </c>
    </row>
    <row r="384" spans="1:5" x14ac:dyDescent="0.25">
      <c r="A384">
        <f t="shared" si="17"/>
        <v>376</v>
      </c>
      <c r="B384" s="36">
        <v>193769</v>
      </c>
      <c r="C384" s="79"/>
      <c r="D384" s="16">
        <f t="shared" si="15"/>
        <v>1.4354807219510841</v>
      </c>
      <c r="E384" s="16">
        <f t="shared" si="16"/>
        <v>0</v>
      </c>
    </row>
    <row r="385" spans="1:5" x14ac:dyDescent="0.25">
      <c r="A385">
        <f t="shared" si="17"/>
        <v>377</v>
      </c>
      <c r="B385" s="36">
        <v>193892</v>
      </c>
      <c r="C385" s="79"/>
      <c r="D385" s="16">
        <f t="shared" si="15"/>
        <v>1.4363919313230682</v>
      </c>
      <c r="E385" s="16">
        <f t="shared" si="16"/>
        <v>0</v>
      </c>
    </row>
    <row r="386" spans="1:5" x14ac:dyDescent="0.25">
      <c r="A386">
        <f t="shared" si="17"/>
        <v>378</v>
      </c>
      <c r="B386" s="36">
        <v>195272</v>
      </c>
      <c r="C386" s="79"/>
      <c r="D386" s="16">
        <f t="shared" si="15"/>
        <v>1.446615255984353</v>
      </c>
      <c r="E386" s="16">
        <f t="shared" si="16"/>
        <v>0</v>
      </c>
    </row>
    <row r="387" spans="1:5" x14ac:dyDescent="0.25">
      <c r="A387">
        <f t="shared" si="17"/>
        <v>379</v>
      </c>
      <c r="B387" s="36">
        <v>195750</v>
      </c>
      <c r="C387" s="79"/>
      <c r="D387" s="16">
        <f t="shared" si="15"/>
        <v>1.4501563785844214</v>
      </c>
      <c r="E387" s="16">
        <f t="shared" si="16"/>
        <v>0</v>
      </c>
    </row>
    <row r="388" spans="1:5" x14ac:dyDescent="0.25">
      <c r="A388">
        <f t="shared" si="17"/>
        <v>380</v>
      </c>
      <c r="B388" s="36">
        <v>196955</v>
      </c>
      <c r="C388" s="79"/>
      <c r="D388" s="16">
        <f t="shared" si="15"/>
        <v>1.4590832671473548</v>
      </c>
      <c r="E388" s="16">
        <f t="shared" si="16"/>
        <v>0</v>
      </c>
    </row>
    <row r="389" spans="1:5" x14ac:dyDescent="0.25">
      <c r="A389">
        <f t="shared" si="17"/>
        <v>381</v>
      </c>
      <c r="B389" s="36">
        <v>197773</v>
      </c>
      <c r="C389" s="79"/>
      <c r="D389" s="16">
        <f t="shared" si="15"/>
        <v>1.4651431798813628</v>
      </c>
      <c r="E389" s="16">
        <f t="shared" si="16"/>
        <v>0</v>
      </c>
    </row>
    <row r="390" spans="1:5" x14ac:dyDescent="0.25">
      <c r="A390">
        <f t="shared" si="17"/>
        <v>382</v>
      </c>
      <c r="B390" s="36">
        <v>197980</v>
      </c>
      <c r="C390" s="79"/>
      <c r="D390" s="16">
        <f t="shared" si="15"/>
        <v>1.4666766785805554</v>
      </c>
      <c r="E390" s="16">
        <f t="shared" si="16"/>
        <v>0</v>
      </c>
    </row>
    <row r="391" spans="1:5" x14ac:dyDescent="0.25">
      <c r="A391">
        <f t="shared" si="17"/>
        <v>383</v>
      </c>
      <c r="B391" s="36">
        <v>198046</v>
      </c>
      <c r="C391" s="79"/>
      <c r="D391" s="16">
        <f t="shared" si="15"/>
        <v>1.4671656201947909</v>
      </c>
      <c r="E391" s="16">
        <f t="shared" si="16"/>
        <v>0</v>
      </c>
    </row>
    <row r="392" spans="1:5" x14ac:dyDescent="0.25">
      <c r="A392">
        <f t="shared" si="17"/>
        <v>384</v>
      </c>
      <c r="B392" s="36">
        <v>198170</v>
      </c>
      <c r="C392" s="79"/>
      <c r="D392" s="16">
        <f t="shared" si="15"/>
        <v>1.4680842377730512</v>
      </c>
      <c r="E392" s="16">
        <f t="shared" si="16"/>
        <v>0</v>
      </c>
    </row>
    <row r="393" spans="1:5" x14ac:dyDescent="0.25">
      <c r="A393">
        <f t="shared" si="17"/>
        <v>385</v>
      </c>
      <c r="B393" s="36">
        <v>198933</v>
      </c>
      <c r="C393" s="79"/>
      <c r="D393" s="16">
        <f t="shared" ref="D393:D456" si="18">B393/E$4</f>
        <v>1.473736699161863</v>
      </c>
      <c r="E393" s="16">
        <f t="shared" si="16"/>
        <v>0</v>
      </c>
    </row>
    <row r="394" spans="1:5" x14ac:dyDescent="0.25">
      <c r="A394">
        <f t="shared" si="17"/>
        <v>386</v>
      </c>
      <c r="B394" s="36">
        <v>199204</v>
      </c>
      <c r="C394" s="79"/>
      <c r="D394" s="16">
        <f t="shared" si="18"/>
        <v>1.4757443230627385</v>
      </c>
      <c r="E394" s="16">
        <f t="shared" ref="E394:E457" si="19">MAX(D394-2,0)</f>
        <v>0</v>
      </c>
    </row>
    <row r="395" spans="1:5" x14ac:dyDescent="0.25">
      <c r="A395">
        <f t="shared" ref="A395:A458" si="20">A394+1</f>
        <v>387</v>
      </c>
      <c r="B395" s="36">
        <v>199326</v>
      </c>
      <c r="C395" s="79"/>
      <c r="D395" s="16">
        <f t="shared" si="18"/>
        <v>1.4766481242284464</v>
      </c>
      <c r="E395" s="16">
        <f t="shared" si="19"/>
        <v>0</v>
      </c>
    </row>
    <row r="396" spans="1:5" x14ac:dyDescent="0.25">
      <c r="A396">
        <f t="shared" si="20"/>
        <v>388</v>
      </c>
      <c r="B396" s="36">
        <v>200111</v>
      </c>
      <c r="C396" s="79"/>
      <c r="D396" s="16">
        <f t="shared" si="18"/>
        <v>1.4824635661553365</v>
      </c>
      <c r="E396" s="16">
        <f t="shared" si="19"/>
        <v>0</v>
      </c>
    </row>
    <row r="397" spans="1:5" x14ac:dyDescent="0.25">
      <c r="A397">
        <f t="shared" si="20"/>
        <v>389</v>
      </c>
      <c r="B397" s="36">
        <v>200938</v>
      </c>
      <c r="C397" s="79"/>
      <c r="D397" s="16">
        <f t="shared" si="18"/>
        <v>1.4885901527458312</v>
      </c>
      <c r="E397" s="16">
        <f t="shared" si="19"/>
        <v>0</v>
      </c>
    </row>
    <row r="398" spans="1:5" x14ac:dyDescent="0.25">
      <c r="A398">
        <f t="shared" si="20"/>
        <v>390</v>
      </c>
      <c r="B398" s="36">
        <v>201306</v>
      </c>
      <c r="C398" s="79"/>
      <c r="D398" s="16">
        <f t="shared" si="18"/>
        <v>1.4913163726555072</v>
      </c>
      <c r="E398" s="16">
        <f t="shared" si="19"/>
        <v>0</v>
      </c>
    </row>
    <row r="399" spans="1:5" x14ac:dyDescent="0.25">
      <c r="A399">
        <f t="shared" si="20"/>
        <v>391</v>
      </c>
      <c r="B399" s="36">
        <v>202525</v>
      </c>
      <c r="C399" s="79"/>
      <c r="D399" s="16">
        <f t="shared" si="18"/>
        <v>1.5003469761063086</v>
      </c>
      <c r="E399" s="16">
        <f t="shared" si="19"/>
        <v>0</v>
      </c>
    </row>
    <row r="400" spans="1:5" x14ac:dyDescent="0.25">
      <c r="A400">
        <f t="shared" si="20"/>
        <v>392</v>
      </c>
      <c r="B400" s="36">
        <v>202741</v>
      </c>
      <c r="C400" s="79"/>
      <c r="D400" s="16">
        <f t="shared" si="18"/>
        <v>1.501947148661988</v>
      </c>
      <c r="E400" s="16">
        <f t="shared" si="19"/>
        <v>0</v>
      </c>
    </row>
    <row r="401" spans="1:5" x14ac:dyDescent="0.25">
      <c r="A401">
        <f t="shared" si="20"/>
        <v>393</v>
      </c>
      <c r="B401" s="36">
        <v>203310</v>
      </c>
      <c r="C401" s="79"/>
      <c r="D401" s="16">
        <f t="shared" si="18"/>
        <v>1.5061624180331989</v>
      </c>
      <c r="E401" s="16">
        <f t="shared" si="19"/>
        <v>0</v>
      </c>
    </row>
    <row r="402" spans="1:5" x14ac:dyDescent="0.25">
      <c r="A402">
        <f t="shared" si="20"/>
        <v>394</v>
      </c>
      <c r="B402" s="36">
        <v>203630</v>
      </c>
      <c r="C402" s="79"/>
      <c r="D402" s="16">
        <f t="shared" si="18"/>
        <v>1.5085330440416129</v>
      </c>
      <c r="E402" s="16">
        <f t="shared" si="19"/>
        <v>0</v>
      </c>
    </row>
    <row r="403" spans="1:5" x14ac:dyDescent="0.25">
      <c r="A403">
        <f t="shared" si="20"/>
        <v>395</v>
      </c>
      <c r="B403" s="36">
        <v>203965</v>
      </c>
      <c r="C403" s="79"/>
      <c r="D403" s="16">
        <f t="shared" si="18"/>
        <v>1.5110147931441711</v>
      </c>
      <c r="E403" s="16">
        <f t="shared" si="19"/>
        <v>0</v>
      </c>
    </row>
    <row r="404" spans="1:5" x14ac:dyDescent="0.25">
      <c r="A404">
        <f t="shared" si="20"/>
        <v>396</v>
      </c>
      <c r="B404" s="36">
        <v>206058</v>
      </c>
      <c r="C404" s="79"/>
      <c r="D404" s="16">
        <f t="shared" si="18"/>
        <v>1.5265201688804531</v>
      </c>
      <c r="E404" s="16">
        <f t="shared" si="19"/>
        <v>0</v>
      </c>
    </row>
    <row r="405" spans="1:5" x14ac:dyDescent="0.25">
      <c r="A405">
        <f t="shared" si="20"/>
        <v>397</v>
      </c>
      <c r="B405" s="36">
        <v>206342</v>
      </c>
      <c r="C405" s="79"/>
      <c r="D405" s="16">
        <f t="shared" si="18"/>
        <v>1.5286240994629203</v>
      </c>
      <c r="E405" s="16">
        <f t="shared" si="19"/>
        <v>0</v>
      </c>
    </row>
    <row r="406" spans="1:5" x14ac:dyDescent="0.25">
      <c r="A406">
        <f t="shared" si="20"/>
        <v>398</v>
      </c>
      <c r="B406" s="36">
        <v>206751</v>
      </c>
      <c r="C406" s="79"/>
      <c r="D406" s="16">
        <f t="shared" si="18"/>
        <v>1.5316540558299243</v>
      </c>
      <c r="E406" s="16">
        <f t="shared" si="19"/>
        <v>0</v>
      </c>
    </row>
    <row r="407" spans="1:5" x14ac:dyDescent="0.25">
      <c r="A407">
        <f t="shared" si="20"/>
        <v>399</v>
      </c>
      <c r="B407" s="36">
        <v>208370</v>
      </c>
      <c r="C407" s="79"/>
      <c r="D407" s="16">
        <f t="shared" si="18"/>
        <v>1.5436479417912432</v>
      </c>
      <c r="E407" s="16">
        <f t="shared" si="19"/>
        <v>0</v>
      </c>
    </row>
    <row r="408" spans="1:5" x14ac:dyDescent="0.25">
      <c r="A408">
        <f t="shared" si="20"/>
        <v>400</v>
      </c>
      <c r="B408" s="36">
        <v>210019</v>
      </c>
      <c r="C408" s="79"/>
      <c r="D408" s="16">
        <f t="shared" si="18"/>
        <v>1.5558640739408509</v>
      </c>
      <c r="E408" s="16">
        <f t="shared" si="19"/>
        <v>0</v>
      </c>
    </row>
    <row r="409" spans="1:5" x14ac:dyDescent="0.25">
      <c r="A409">
        <f t="shared" si="20"/>
        <v>401</v>
      </c>
      <c r="B409" s="36">
        <v>211135</v>
      </c>
      <c r="C409" s="79"/>
      <c r="D409" s="16">
        <f t="shared" si="18"/>
        <v>1.5641316321451944</v>
      </c>
      <c r="E409" s="16">
        <f t="shared" si="19"/>
        <v>0</v>
      </c>
    </row>
    <row r="410" spans="1:5" x14ac:dyDescent="0.25">
      <c r="A410">
        <f t="shared" si="20"/>
        <v>402</v>
      </c>
      <c r="B410" s="36">
        <v>211216</v>
      </c>
      <c r="C410" s="79"/>
      <c r="D410" s="16">
        <f t="shared" si="18"/>
        <v>1.5647316968535741</v>
      </c>
      <c r="E410" s="16">
        <f t="shared" si="19"/>
        <v>0</v>
      </c>
    </row>
    <row r="411" spans="1:5" x14ac:dyDescent="0.25">
      <c r="A411">
        <f t="shared" si="20"/>
        <v>403</v>
      </c>
      <c r="B411" s="36">
        <v>211543</v>
      </c>
      <c r="C411" s="79"/>
      <c r="D411" s="16">
        <f t="shared" si="18"/>
        <v>1.5671541803059221</v>
      </c>
      <c r="E411" s="16">
        <f t="shared" si="19"/>
        <v>0</v>
      </c>
    </row>
    <row r="412" spans="1:5" x14ac:dyDescent="0.25">
      <c r="A412">
        <f t="shared" si="20"/>
        <v>404</v>
      </c>
      <c r="B412" s="36">
        <v>213209</v>
      </c>
      <c r="C412" s="79"/>
      <c r="D412" s="16">
        <f t="shared" si="18"/>
        <v>1.5794962519622266</v>
      </c>
      <c r="E412" s="16">
        <f t="shared" si="19"/>
        <v>0</v>
      </c>
    </row>
    <row r="413" spans="1:5" x14ac:dyDescent="0.25">
      <c r="A413">
        <f t="shared" si="20"/>
        <v>405</v>
      </c>
      <c r="B413" s="36">
        <v>213235</v>
      </c>
      <c r="C413" s="79"/>
      <c r="D413" s="16">
        <f t="shared" si="18"/>
        <v>1.5796888653254104</v>
      </c>
      <c r="E413" s="16">
        <f t="shared" si="19"/>
        <v>0</v>
      </c>
    </row>
    <row r="414" spans="1:5" x14ac:dyDescent="0.25">
      <c r="A414">
        <f t="shared" si="20"/>
        <v>406</v>
      </c>
      <c r="B414" s="36">
        <v>213433</v>
      </c>
      <c r="C414" s="79"/>
      <c r="D414" s="16">
        <f t="shared" si="18"/>
        <v>1.5811556901681165</v>
      </c>
      <c r="E414" s="16">
        <f t="shared" si="19"/>
        <v>0</v>
      </c>
    </row>
    <row r="415" spans="1:5" x14ac:dyDescent="0.25">
      <c r="A415">
        <f t="shared" si="20"/>
        <v>407</v>
      </c>
      <c r="B415" s="36">
        <v>213937</v>
      </c>
      <c r="C415" s="79"/>
      <c r="D415" s="16">
        <f t="shared" si="18"/>
        <v>1.5848894261313682</v>
      </c>
      <c r="E415" s="16">
        <f t="shared" si="19"/>
        <v>0</v>
      </c>
    </row>
    <row r="416" spans="1:5" x14ac:dyDescent="0.25">
      <c r="A416">
        <f t="shared" si="20"/>
        <v>408</v>
      </c>
      <c r="B416" s="36">
        <v>214335</v>
      </c>
      <c r="C416" s="79"/>
      <c r="D416" s="16">
        <f t="shared" si="18"/>
        <v>1.587837892229333</v>
      </c>
      <c r="E416" s="16">
        <f t="shared" si="19"/>
        <v>0</v>
      </c>
    </row>
    <row r="417" spans="1:5" x14ac:dyDescent="0.25">
      <c r="A417">
        <f t="shared" si="20"/>
        <v>409</v>
      </c>
      <c r="B417" s="36">
        <v>215115</v>
      </c>
      <c r="C417" s="79"/>
      <c r="D417" s="16">
        <f t="shared" si="18"/>
        <v>1.5936162931248419</v>
      </c>
      <c r="E417" s="16">
        <f t="shared" si="19"/>
        <v>0</v>
      </c>
    </row>
    <row r="418" spans="1:5" x14ac:dyDescent="0.25">
      <c r="A418">
        <f t="shared" si="20"/>
        <v>410</v>
      </c>
      <c r="B418" s="36">
        <v>215806</v>
      </c>
      <c r="C418" s="79"/>
      <c r="D418" s="16">
        <f t="shared" si="18"/>
        <v>1.5987353636617605</v>
      </c>
      <c r="E418" s="16">
        <f t="shared" si="19"/>
        <v>0</v>
      </c>
    </row>
    <row r="419" spans="1:5" x14ac:dyDescent="0.25">
      <c r="A419">
        <f t="shared" si="20"/>
        <v>411</v>
      </c>
      <c r="B419" s="36">
        <v>216398</v>
      </c>
      <c r="C419" s="79"/>
      <c r="D419" s="16">
        <f t="shared" si="18"/>
        <v>1.6031210217773262</v>
      </c>
      <c r="E419" s="16">
        <f t="shared" si="19"/>
        <v>0</v>
      </c>
    </row>
    <row r="420" spans="1:5" x14ac:dyDescent="0.25">
      <c r="A420">
        <f t="shared" si="20"/>
        <v>412</v>
      </c>
      <c r="B420" s="36">
        <v>216802</v>
      </c>
      <c r="C420" s="79"/>
      <c r="D420" s="16">
        <f t="shared" si="18"/>
        <v>1.6061139371129487</v>
      </c>
      <c r="E420" s="16">
        <f t="shared" si="19"/>
        <v>0</v>
      </c>
    </row>
    <row r="421" spans="1:5" x14ac:dyDescent="0.25">
      <c r="A421">
        <f t="shared" si="20"/>
        <v>413</v>
      </c>
      <c r="B421" s="36">
        <v>217406</v>
      </c>
      <c r="C421" s="79"/>
      <c r="D421" s="16">
        <f t="shared" si="18"/>
        <v>1.6105884937038299</v>
      </c>
      <c r="E421" s="16">
        <f t="shared" si="19"/>
        <v>0</v>
      </c>
    </row>
    <row r="422" spans="1:5" x14ac:dyDescent="0.25">
      <c r="A422">
        <f t="shared" si="20"/>
        <v>414</v>
      </c>
      <c r="B422" s="36">
        <v>219158</v>
      </c>
      <c r="C422" s="79"/>
      <c r="D422" s="16">
        <f t="shared" si="18"/>
        <v>1.6235676710998959</v>
      </c>
      <c r="E422" s="16">
        <f t="shared" si="19"/>
        <v>0</v>
      </c>
    </row>
    <row r="423" spans="1:5" x14ac:dyDescent="0.25">
      <c r="A423">
        <f t="shared" si="20"/>
        <v>415</v>
      </c>
      <c r="B423" s="36">
        <v>219240</v>
      </c>
      <c r="C423" s="79"/>
      <c r="D423" s="16">
        <f t="shared" si="18"/>
        <v>1.6241751440145518</v>
      </c>
      <c r="E423" s="16">
        <f t="shared" si="19"/>
        <v>0</v>
      </c>
    </row>
    <row r="424" spans="1:5" x14ac:dyDescent="0.25">
      <c r="A424">
        <f t="shared" si="20"/>
        <v>416</v>
      </c>
      <c r="B424" s="36">
        <v>221942</v>
      </c>
      <c r="C424" s="79"/>
      <c r="D424" s="16">
        <f t="shared" si="18"/>
        <v>1.6441921173730965</v>
      </c>
      <c r="E424" s="16">
        <f t="shared" si="19"/>
        <v>0</v>
      </c>
    </row>
    <row r="425" spans="1:5" x14ac:dyDescent="0.25">
      <c r="A425">
        <f t="shared" si="20"/>
        <v>417</v>
      </c>
      <c r="B425" s="36">
        <v>222492</v>
      </c>
      <c r="C425" s="79"/>
      <c r="D425" s="16">
        <f t="shared" si="18"/>
        <v>1.6482666308250578</v>
      </c>
      <c r="E425" s="16">
        <f t="shared" si="19"/>
        <v>0</v>
      </c>
    </row>
    <row r="426" spans="1:5" x14ac:dyDescent="0.25">
      <c r="A426">
        <f t="shared" si="20"/>
        <v>418</v>
      </c>
      <c r="B426" s="36">
        <v>223355</v>
      </c>
      <c r="C426" s="79"/>
      <c r="D426" s="16">
        <f t="shared" si="18"/>
        <v>1.6546599128414989</v>
      </c>
      <c r="E426" s="16">
        <f t="shared" si="19"/>
        <v>0</v>
      </c>
    </row>
    <row r="427" spans="1:5" x14ac:dyDescent="0.25">
      <c r="A427">
        <f t="shared" si="20"/>
        <v>419</v>
      </c>
      <c r="B427" s="36">
        <v>223486</v>
      </c>
      <c r="C427" s="79"/>
      <c r="D427" s="16">
        <f t="shared" si="18"/>
        <v>1.6556303878636933</v>
      </c>
      <c r="E427" s="16">
        <f t="shared" si="19"/>
        <v>0</v>
      </c>
    </row>
    <row r="428" spans="1:5" x14ac:dyDescent="0.25">
      <c r="A428">
        <f t="shared" si="20"/>
        <v>420</v>
      </c>
      <c r="B428" s="36">
        <v>223926</v>
      </c>
      <c r="C428" s="79"/>
      <c r="D428" s="16">
        <f t="shared" si="18"/>
        <v>1.6588899986252625</v>
      </c>
      <c r="E428" s="16">
        <f t="shared" si="19"/>
        <v>0</v>
      </c>
    </row>
    <row r="429" spans="1:5" x14ac:dyDescent="0.25">
      <c r="A429">
        <f t="shared" si="20"/>
        <v>421</v>
      </c>
      <c r="B429" s="36">
        <v>227218</v>
      </c>
      <c r="C429" s="79"/>
      <c r="D429" s="16">
        <f t="shared" si="18"/>
        <v>1.6832778136868201</v>
      </c>
      <c r="E429" s="16">
        <f t="shared" si="19"/>
        <v>0</v>
      </c>
    </row>
    <row r="430" spans="1:5" x14ac:dyDescent="0.25">
      <c r="A430">
        <f t="shared" si="20"/>
        <v>422</v>
      </c>
      <c r="B430" s="36">
        <v>228632</v>
      </c>
      <c r="C430" s="79"/>
      <c r="D430" s="16">
        <f t="shared" si="18"/>
        <v>1.693753017361499</v>
      </c>
      <c r="E430" s="16">
        <f t="shared" si="19"/>
        <v>0</v>
      </c>
    </row>
    <row r="431" spans="1:5" x14ac:dyDescent="0.25">
      <c r="A431">
        <f t="shared" si="20"/>
        <v>423</v>
      </c>
      <c r="B431" s="36">
        <v>228702</v>
      </c>
      <c r="C431" s="79"/>
      <c r="D431" s="16">
        <f t="shared" si="18"/>
        <v>1.6942715918008395</v>
      </c>
      <c r="E431" s="16">
        <f t="shared" si="19"/>
        <v>0</v>
      </c>
    </row>
    <row r="432" spans="1:5" x14ac:dyDescent="0.25">
      <c r="A432">
        <f t="shared" si="20"/>
        <v>424</v>
      </c>
      <c r="B432" s="36">
        <v>230053</v>
      </c>
      <c r="C432" s="79"/>
      <c r="D432" s="16">
        <f t="shared" si="18"/>
        <v>1.7042800784801118</v>
      </c>
      <c r="E432" s="16">
        <f t="shared" si="19"/>
        <v>0</v>
      </c>
    </row>
    <row r="433" spans="1:5" x14ac:dyDescent="0.25">
      <c r="A433">
        <f t="shared" si="20"/>
        <v>425</v>
      </c>
      <c r="B433" s="36">
        <v>231435</v>
      </c>
      <c r="C433" s="79"/>
      <c r="D433" s="16">
        <f t="shared" si="18"/>
        <v>1.7145182195539492</v>
      </c>
      <c r="E433" s="16">
        <f t="shared" si="19"/>
        <v>0</v>
      </c>
    </row>
    <row r="434" spans="1:5" x14ac:dyDescent="0.25">
      <c r="A434">
        <f t="shared" si="20"/>
        <v>426</v>
      </c>
      <c r="B434" s="36">
        <v>231629</v>
      </c>
      <c r="C434" s="79"/>
      <c r="D434" s="16">
        <f t="shared" si="18"/>
        <v>1.7159554115715501</v>
      </c>
      <c r="E434" s="16">
        <f t="shared" si="19"/>
        <v>0</v>
      </c>
    </row>
    <row r="435" spans="1:5" x14ac:dyDescent="0.25">
      <c r="A435">
        <f t="shared" si="20"/>
        <v>427</v>
      </c>
      <c r="B435" s="36">
        <v>232251</v>
      </c>
      <c r="C435" s="79"/>
      <c r="D435" s="16">
        <f t="shared" si="18"/>
        <v>1.7205633158754046</v>
      </c>
      <c r="E435" s="16">
        <f t="shared" si="19"/>
        <v>0</v>
      </c>
    </row>
    <row r="436" spans="1:5" x14ac:dyDescent="0.25">
      <c r="A436">
        <f t="shared" si="20"/>
        <v>428</v>
      </c>
      <c r="B436" s="36">
        <v>233876</v>
      </c>
      <c r="C436" s="79"/>
      <c r="D436" s="16">
        <f t="shared" si="18"/>
        <v>1.7326016510743811</v>
      </c>
      <c r="E436" s="16">
        <f t="shared" si="19"/>
        <v>0</v>
      </c>
    </row>
    <row r="437" spans="1:5" x14ac:dyDescent="0.25">
      <c r="A437">
        <f t="shared" si="20"/>
        <v>429</v>
      </c>
      <c r="B437" s="36">
        <v>233986</v>
      </c>
      <c r="C437" s="79"/>
      <c r="D437" s="16">
        <f t="shared" si="18"/>
        <v>1.7334165537647734</v>
      </c>
      <c r="E437" s="16">
        <f t="shared" si="19"/>
        <v>0</v>
      </c>
    </row>
    <row r="438" spans="1:5" x14ac:dyDescent="0.25">
      <c r="A438">
        <f t="shared" si="20"/>
        <v>430</v>
      </c>
      <c r="B438" s="36">
        <v>234522</v>
      </c>
      <c r="C438" s="79"/>
      <c r="D438" s="16">
        <f t="shared" si="18"/>
        <v>1.7373873523288668</v>
      </c>
      <c r="E438" s="16">
        <f t="shared" si="19"/>
        <v>0</v>
      </c>
    </row>
    <row r="439" spans="1:5" x14ac:dyDescent="0.25">
      <c r="A439">
        <f t="shared" si="20"/>
        <v>431</v>
      </c>
      <c r="B439" s="36">
        <v>236747</v>
      </c>
      <c r="C439" s="79"/>
      <c r="D439" s="16">
        <f t="shared" si="18"/>
        <v>1.7538706112936193</v>
      </c>
      <c r="E439" s="16">
        <f t="shared" si="19"/>
        <v>0</v>
      </c>
    </row>
    <row r="440" spans="1:5" x14ac:dyDescent="0.25">
      <c r="A440">
        <f t="shared" si="20"/>
        <v>432</v>
      </c>
      <c r="B440" s="36">
        <v>237163</v>
      </c>
      <c r="C440" s="79"/>
      <c r="D440" s="16">
        <f t="shared" si="18"/>
        <v>1.7569524251045574</v>
      </c>
      <c r="E440" s="16">
        <f t="shared" si="19"/>
        <v>0</v>
      </c>
    </row>
    <row r="441" spans="1:5" x14ac:dyDescent="0.25">
      <c r="A441">
        <f t="shared" si="20"/>
        <v>433</v>
      </c>
      <c r="B441" s="36">
        <v>238822</v>
      </c>
      <c r="C441" s="79"/>
      <c r="D441" s="16">
        <f t="shared" si="18"/>
        <v>1.769242639316928</v>
      </c>
      <c r="E441" s="16">
        <f t="shared" si="19"/>
        <v>0</v>
      </c>
    </row>
    <row r="442" spans="1:5" x14ac:dyDescent="0.25">
      <c r="A442">
        <f t="shared" si="20"/>
        <v>434</v>
      </c>
      <c r="B442" s="36">
        <v>242452</v>
      </c>
      <c r="C442" s="79"/>
      <c r="D442" s="16">
        <f t="shared" si="18"/>
        <v>1.7961344280998728</v>
      </c>
      <c r="E442" s="16">
        <f t="shared" si="19"/>
        <v>0</v>
      </c>
    </row>
    <row r="443" spans="1:5" x14ac:dyDescent="0.25">
      <c r="A443">
        <f t="shared" si="20"/>
        <v>435</v>
      </c>
      <c r="B443" s="36">
        <v>243061</v>
      </c>
      <c r="C443" s="79"/>
      <c r="D443" s="16">
        <f t="shared" si="18"/>
        <v>1.8006460257221355</v>
      </c>
      <c r="E443" s="16">
        <f t="shared" si="19"/>
        <v>0</v>
      </c>
    </row>
    <row r="444" spans="1:5" x14ac:dyDescent="0.25">
      <c r="A444">
        <f t="shared" si="20"/>
        <v>436</v>
      </c>
      <c r="B444" s="36">
        <v>243382</v>
      </c>
      <c r="C444" s="79"/>
      <c r="D444" s="16">
        <f t="shared" si="18"/>
        <v>1.8030240599368257</v>
      </c>
      <c r="E444" s="16">
        <f t="shared" si="19"/>
        <v>0</v>
      </c>
    </row>
    <row r="445" spans="1:5" x14ac:dyDescent="0.25">
      <c r="A445">
        <f t="shared" si="20"/>
        <v>437</v>
      </c>
      <c r="B445" s="36">
        <v>244226</v>
      </c>
      <c r="C445" s="79"/>
      <c r="D445" s="16">
        <f t="shared" si="18"/>
        <v>1.8092765860340172</v>
      </c>
      <c r="E445" s="16">
        <f t="shared" si="19"/>
        <v>0</v>
      </c>
    </row>
    <row r="446" spans="1:5" x14ac:dyDescent="0.25">
      <c r="A446">
        <f t="shared" si="20"/>
        <v>438</v>
      </c>
      <c r="B446" s="36">
        <v>244501</v>
      </c>
      <c r="C446" s="79"/>
      <c r="D446" s="16">
        <f t="shared" si="18"/>
        <v>1.811313842759998</v>
      </c>
      <c r="E446" s="16">
        <f t="shared" si="19"/>
        <v>0</v>
      </c>
    </row>
    <row r="447" spans="1:5" x14ac:dyDescent="0.25">
      <c r="A447">
        <f t="shared" si="20"/>
        <v>439</v>
      </c>
      <c r="B447" s="36">
        <v>246507</v>
      </c>
      <c r="C447" s="79"/>
      <c r="D447" s="16">
        <f t="shared" si="18"/>
        <v>1.8261747045502423</v>
      </c>
      <c r="E447" s="16">
        <f t="shared" si="19"/>
        <v>0</v>
      </c>
    </row>
    <row r="448" spans="1:5" x14ac:dyDescent="0.25">
      <c r="A448">
        <f t="shared" si="20"/>
        <v>440</v>
      </c>
      <c r="B448" s="36">
        <v>250147</v>
      </c>
      <c r="C448" s="79"/>
      <c r="D448" s="16">
        <f t="shared" si="18"/>
        <v>1.8531405753959502</v>
      </c>
      <c r="E448" s="16">
        <f t="shared" si="19"/>
        <v>0</v>
      </c>
    </row>
    <row r="449" spans="1:5" x14ac:dyDescent="0.25">
      <c r="A449">
        <f t="shared" si="20"/>
        <v>441</v>
      </c>
      <c r="B449" s="36">
        <v>250599</v>
      </c>
      <c r="C449" s="79"/>
      <c r="D449" s="16">
        <f t="shared" si="18"/>
        <v>1.8564890846328348</v>
      </c>
      <c r="E449" s="16">
        <f t="shared" si="19"/>
        <v>0</v>
      </c>
    </row>
    <row r="450" spans="1:5" x14ac:dyDescent="0.25">
      <c r="A450">
        <f t="shared" si="20"/>
        <v>442</v>
      </c>
      <c r="B450" s="36">
        <v>251321</v>
      </c>
      <c r="C450" s="79"/>
      <c r="D450" s="16">
        <f t="shared" si="18"/>
        <v>1.8618378095643184</v>
      </c>
      <c r="E450" s="16">
        <f t="shared" si="19"/>
        <v>0</v>
      </c>
    </row>
    <row r="451" spans="1:5" x14ac:dyDescent="0.25">
      <c r="A451">
        <f t="shared" si="20"/>
        <v>443</v>
      </c>
      <c r="B451" s="36">
        <v>254959</v>
      </c>
      <c r="C451" s="79"/>
      <c r="D451" s="16">
        <f t="shared" si="18"/>
        <v>1.8887888639974737</v>
      </c>
      <c r="E451" s="16">
        <f t="shared" si="19"/>
        <v>0</v>
      </c>
    </row>
    <row r="452" spans="1:5" x14ac:dyDescent="0.25">
      <c r="A452">
        <f t="shared" si="20"/>
        <v>444</v>
      </c>
      <c r="B452" s="36">
        <v>255335</v>
      </c>
      <c r="C452" s="79"/>
      <c r="D452" s="16">
        <f t="shared" si="18"/>
        <v>1.89157434955736</v>
      </c>
      <c r="E452" s="16">
        <f t="shared" si="19"/>
        <v>0</v>
      </c>
    </row>
    <row r="453" spans="1:5" x14ac:dyDescent="0.25">
      <c r="A453">
        <f t="shared" si="20"/>
        <v>445</v>
      </c>
      <c r="B453" s="36">
        <v>256435</v>
      </c>
      <c r="C453" s="79"/>
      <c r="D453" s="16">
        <f t="shared" si="18"/>
        <v>1.8997233764612826</v>
      </c>
      <c r="E453" s="16">
        <f t="shared" si="19"/>
        <v>0</v>
      </c>
    </row>
    <row r="454" spans="1:5" x14ac:dyDescent="0.25">
      <c r="A454">
        <f t="shared" si="20"/>
        <v>446</v>
      </c>
      <c r="B454" s="36">
        <v>256606</v>
      </c>
      <c r="C454" s="79"/>
      <c r="D454" s="16">
        <f t="shared" si="18"/>
        <v>1.9009901797345288</v>
      </c>
      <c r="E454" s="16">
        <f t="shared" si="19"/>
        <v>0</v>
      </c>
    </row>
    <row r="455" spans="1:5" x14ac:dyDescent="0.25">
      <c r="A455">
        <f t="shared" si="20"/>
        <v>447</v>
      </c>
      <c r="B455" s="36">
        <v>259475</v>
      </c>
      <c r="C455" s="79"/>
      <c r="D455" s="16">
        <f t="shared" si="18"/>
        <v>1.9222443235412143</v>
      </c>
      <c r="E455" s="16">
        <f t="shared" si="19"/>
        <v>0</v>
      </c>
    </row>
    <row r="456" spans="1:5" x14ac:dyDescent="0.25">
      <c r="A456">
        <f t="shared" si="20"/>
        <v>448</v>
      </c>
      <c r="B456" s="36">
        <v>259716</v>
      </c>
      <c r="C456" s="79"/>
      <c r="D456" s="16">
        <f t="shared" si="18"/>
        <v>1.924029701253801</v>
      </c>
      <c r="E456" s="16">
        <f t="shared" si="19"/>
        <v>0</v>
      </c>
    </row>
    <row r="457" spans="1:5" x14ac:dyDescent="0.25">
      <c r="A457">
        <f t="shared" si="20"/>
        <v>449</v>
      </c>
      <c r="B457" s="36">
        <v>260038</v>
      </c>
      <c r="C457" s="79"/>
      <c r="D457" s="16">
        <f t="shared" ref="D457:D508" si="21">B457/E$4</f>
        <v>1.9264151436747676</v>
      </c>
      <c r="E457" s="16">
        <f t="shared" si="19"/>
        <v>0</v>
      </c>
    </row>
    <row r="458" spans="1:5" x14ac:dyDescent="0.25">
      <c r="A458">
        <f t="shared" si="20"/>
        <v>450</v>
      </c>
      <c r="B458" s="36">
        <v>260873</v>
      </c>
      <c r="C458" s="79"/>
      <c r="D458" s="16">
        <f t="shared" si="21"/>
        <v>1.9326009959154724</v>
      </c>
      <c r="E458" s="16">
        <f t="shared" ref="E458:E508" si="22">MAX(D458-2,0)</f>
        <v>0</v>
      </c>
    </row>
    <row r="459" spans="1:5" x14ac:dyDescent="0.25">
      <c r="A459">
        <f t="shared" ref="A459:A508" si="23">A458+1</f>
        <v>451</v>
      </c>
      <c r="B459" s="36">
        <v>261042</v>
      </c>
      <c r="C459" s="79"/>
      <c r="D459" s="16">
        <f t="shared" si="21"/>
        <v>1.9338529827761661</v>
      </c>
      <c r="E459" s="16">
        <f t="shared" si="22"/>
        <v>0</v>
      </c>
    </row>
    <row r="460" spans="1:5" x14ac:dyDescent="0.25">
      <c r="A460">
        <f t="shared" si="23"/>
        <v>452</v>
      </c>
      <c r="B460" s="36">
        <v>261241</v>
      </c>
      <c r="C460" s="79"/>
      <c r="D460" s="16">
        <f t="shared" si="21"/>
        <v>1.9353272158251484</v>
      </c>
      <c r="E460" s="16">
        <f t="shared" si="22"/>
        <v>0</v>
      </c>
    </row>
    <row r="461" spans="1:5" x14ac:dyDescent="0.25">
      <c r="A461">
        <f t="shared" si="23"/>
        <v>453</v>
      </c>
      <c r="B461" s="36">
        <v>261337</v>
      </c>
      <c r="C461" s="79"/>
      <c r="D461" s="16">
        <f t="shared" si="21"/>
        <v>1.9360384036276725</v>
      </c>
      <c r="E461" s="16">
        <f t="shared" si="22"/>
        <v>0</v>
      </c>
    </row>
    <row r="462" spans="1:5" x14ac:dyDescent="0.25">
      <c r="A462">
        <f t="shared" si="23"/>
        <v>454</v>
      </c>
      <c r="B462" s="36">
        <v>262850</v>
      </c>
      <c r="C462" s="79"/>
      <c r="D462" s="16">
        <f t="shared" si="21"/>
        <v>1.9472470197237044</v>
      </c>
      <c r="E462" s="16">
        <f t="shared" si="22"/>
        <v>0</v>
      </c>
    </row>
    <row r="463" spans="1:5" x14ac:dyDescent="0.25">
      <c r="A463">
        <f t="shared" si="23"/>
        <v>455</v>
      </c>
      <c r="B463" s="36">
        <v>263283</v>
      </c>
      <c r="C463" s="79"/>
      <c r="D463" s="16">
        <f t="shared" si="21"/>
        <v>1.9504547730413395</v>
      </c>
      <c r="E463" s="16">
        <f t="shared" si="22"/>
        <v>0</v>
      </c>
    </row>
    <row r="464" spans="1:5" x14ac:dyDescent="0.25">
      <c r="A464">
        <f t="shared" si="23"/>
        <v>456</v>
      </c>
      <c r="B464" s="36">
        <v>263432</v>
      </c>
      <c r="C464" s="79"/>
      <c r="D464" s="16">
        <f t="shared" si="21"/>
        <v>1.9515585957765071</v>
      </c>
      <c r="E464" s="16">
        <f t="shared" si="22"/>
        <v>0</v>
      </c>
    </row>
    <row r="465" spans="1:5" x14ac:dyDescent="0.25">
      <c r="A465">
        <f t="shared" si="23"/>
        <v>457</v>
      </c>
      <c r="B465" s="36">
        <v>263617</v>
      </c>
      <c r="C465" s="79"/>
      <c r="D465" s="16">
        <f t="shared" si="21"/>
        <v>1.9529291139376215</v>
      </c>
      <c r="E465" s="16">
        <f t="shared" si="22"/>
        <v>0</v>
      </c>
    </row>
    <row r="466" spans="1:5" x14ac:dyDescent="0.25">
      <c r="A466">
        <f t="shared" si="23"/>
        <v>458</v>
      </c>
      <c r="B466" s="36">
        <v>265548</v>
      </c>
      <c r="C466" s="79"/>
      <c r="D466" s="16">
        <f t="shared" si="21"/>
        <v>1.9672343602571438</v>
      </c>
      <c r="E466" s="16">
        <f t="shared" si="22"/>
        <v>0</v>
      </c>
    </row>
    <row r="467" spans="1:5" x14ac:dyDescent="0.25">
      <c r="A467">
        <f t="shared" si="23"/>
        <v>459</v>
      </c>
      <c r="B467" s="36">
        <v>268242</v>
      </c>
      <c r="C467" s="79"/>
      <c r="D467" s="16">
        <f t="shared" si="21"/>
        <v>1.9871920679654782</v>
      </c>
      <c r="E467" s="16">
        <f t="shared" si="22"/>
        <v>0</v>
      </c>
    </row>
    <row r="468" spans="1:5" x14ac:dyDescent="0.25">
      <c r="A468">
        <f t="shared" si="23"/>
        <v>460</v>
      </c>
      <c r="B468" s="36">
        <v>272777</v>
      </c>
      <c r="C468" s="79"/>
      <c r="D468" s="16">
        <f t="shared" si="21"/>
        <v>2.0207882834284683</v>
      </c>
      <c r="E468" s="16">
        <f t="shared" si="22"/>
        <v>2.0788283428468279E-2</v>
      </c>
    </row>
    <row r="469" spans="1:5" x14ac:dyDescent="0.25">
      <c r="A469">
        <f t="shared" si="23"/>
        <v>461</v>
      </c>
      <c r="B469" s="36">
        <v>276228</v>
      </c>
      <c r="C469" s="79"/>
      <c r="D469" s="16">
        <f t="shared" si="21"/>
        <v>2.0463540032879566</v>
      </c>
      <c r="E469" s="16">
        <f t="shared" si="22"/>
        <v>4.635400328795658E-2</v>
      </c>
    </row>
    <row r="470" spans="1:5" x14ac:dyDescent="0.25">
      <c r="A470">
        <f t="shared" si="23"/>
        <v>462</v>
      </c>
      <c r="B470" s="36">
        <v>277259</v>
      </c>
      <c r="C470" s="79"/>
      <c r="D470" s="16">
        <f t="shared" si="21"/>
        <v>2.0539918639588151</v>
      </c>
      <c r="E470" s="16">
        <f t="shared" si="22"/>
        <v>5.3991863958815056E-2</v>
      </c>
    </row>
    <row r="471" spans="1:5" x14ac:dyDescent="0.25">
      <c r="A471">
        <f t="shared" si="23"/>
        <v>463</v>
      </c>
      <c r="B471" s="36">
        <v>278428</v>
      </c>
      <c r="C471" s="79"/>
      <c r="D471" s="16">
        <f t="shared" si="21"/>
        <v>2.0626520570958022</v>
      </c>
      <c r="E471" s="16">
        <f t="shared" si="22"/>
        <v>6.2652057095802238E-2</v>
      </c>
    </row>
    <row r="472" spans="1:5" x14ac:dyDescent="0.25">
      <c r="A472">
        <f t="shared" si="23"/>
        <v>464</v>
      </c>
      <c r="B472" s="36">
        <v>279481</v>
      </c>
      <c r="C472" s="79"/>
      <c r="D472" s="16">
        <f t="shared" si="21"/>
        <v>2.070452898304739</v>
      </c>
      <c r="E472" s="16">
        <f t="shared" si="22"/>
        <v>7.0452898304738998E-2</v>
      </c>
    </row>
    <row r="473" spans="1:5" x14ac:dyDescent="0.25">
      <c r="A473">
        <f t="shared" si="23"/>
        <v>465</v>
      </c>
      <c r="B473" s="36">
        <v>279655</v>
      </c>
      <c r="C473" s="79"/>
      <c r="D473" s="16">
        <f t="shared" si="21"/>
        <v>2.0717419261968142</v>
      </c>
      <c r="E473" s="16">
        <f t="shared" si="22"/>
        <v>7.1741926196814187E-2</v>
      </c>
    </row>
    <row r="474" spans="1:5" x14ac:dyDescent="0.25">
      <c r="A474">
        <f t="shared" si="23"/>
        <v>466</v>
      </c>
      <c r="B474" s="36">
        <v>280433</v>
      </c>
      <c r="C474" s="79"/>
      <c r="D474" s="16">
        <f t="shared" si="21"/>
        <v>2.0775055106797704</v>
      </c>
      <c r="E474" s="16">
        <f t="shared" si="22"/>
        <v>7.7505510679770406E-2</v>
      </c>
    </row>
    <row r="475" spans="1:5" x14ac:dyDescent="0.25">
      <c r="A475">
        <f t="shared" si="23"/>
        <v>467</v>
      </c>
      <c r="B475" s="36">
        <v>288821</v>
      </c>
      <c r="C475" s="79"/>
      <c r="D475" s="16">
        <f t="shared" si="21"/>
        <v>2.1396455449253189</v>
      </c>
      <c r="E475" s="16">
        <f t="shared" si="22"/>
        <v>0.13964554492531889</v>
      </c>
    </row>
    <row r="476" spans="1:5" x14ac:dyDescent="0.25">
      <c r="A476">
        <f t="shared" si="23"/>
        <v>468</v>
      </c>
      <c r="B476" s="36">
        <v>290083</v>
      </c>
      <c r="C476" s="79"/>
      <c r="D476" s="16">
        <f t="shared" si="21"/>
        <v>2.1489947012460009</v>
      </c>
      <c r="E476" s="16">
        <f t="shared" si="22"/>
        <v>0.14899470124600089</v>
      </c>
    </row>
    <row r="477" spans="1:5" x14ac:dyDescent="0.25">
      <c r="A477">
        <f t="shared" si="23"/>
        <v>469</v>
      </c>
      <c r="B477" s="36">
        <v>290419</v>
      </c>
      <c r="C477" s="79"/>
      <c r="D477" s="16">
        <f t="shared" si="21"/>
        <v>2.1514838585548355</v>
      </c>
      <c r="E477" s="16">
        <f t="shared" si="22"/>
        <v>0.15148385855483548</v>
      </c>
    </row>
    <row r="478" spans="1:5" x14ac:dyDescent="0.25">
      <c r="A478">
        <f t="shared" si="23"/>
        <v>470</v>
      </c>
      <c r="B478" s="36">
        <v>291092</v>
      </c>
      <c r="C478" s="79"/>
      <c r="D478" s="16">
        <f t="shared" si="21"/>
        <v>2.1564695813787811</v>
      </c>
      <c r="E478" s="16">
        <f t="shared" si="22"/>
        <v>0.15646958137878109</v>
      </c>
    </row>
    <row r="479" spans="1:5" x14ac:dyDescent="0.25">
      <c r="A479">
        <f t="shared" si="23"/>
        <v>471</v>
      </c>
      <c r="B479" s="36">
        <v>291108</v>
      </c>
      <c r="C479" s="79"/>
      <c r="D479" s="16">
        <f t="shared" si="21"/>
        <v>2.1565881126792017</v>
      </c>
      <c r="E479" s="16">
        <f t="shared" si="22"/>
        <v>0.1565881126792017</v>
      </c>
    </row>
    <row r="480" spans="1:5" x14ac:dyDescent="0.25">
      <c r="A480">
        <f t="shared" si="23"/>
        <v>472</v>
      </c>
      <c r="B480" s="36">
        <v>295483</v>
      </c>
      <c r="C480" s="79"/>
      <c r="D480" s="16">
        <f t="shared" si="21"/>
        <v>2.188999015137985</v>
      </c>
      <c r="E480" s="16">
        <f t="shared" si="22"/>
        <v>0.188999015137985</v>
      </c>
    </row>
    <row r="481" spans="1:5" x14ac:dyDescent="0.25">
      <c r="A481">
        <f t="shared" si="23"/>
        <v>473</v>
      </c>
      <c r="B481" s="36">
        <v>297183</v>
      </c>
      <c r="C481" s="79"/>
      <c r="D481" s="16">
        <f t="shared" si="21"/>
        <v>2.2015929658076838</v>
      </c>
      <c r="E481" s="16">
        <f t="shared" si="22"/>
        <v>0.20159296580768382</v>
      </c>
    </row>
    <row r="482" spans="1:5" x14ac:dyDescent="0.25">
      <c r="A482">
        <f t="shared" si="23"/>
        <v>474</v>
      </c>
      <c r="B482" s="36">
        <v>297230</v>
      </c>
      <c r="C482" s="79"/>
      <c r="D482" s="16">
        <f t="shared" si="21"/>
        <v>2.2019411515026692</v>
      </c>
      <c r="E482" s="16">
        <f t="shared" si="22"/>
        <v>0.20194115150266922</v>
      </c>
    </row>
    <row r="483" spans="1:5" x14ac:dyDescent="0.25">
      <c r="A483">
        <f t="shared" si="23"/>
        <v>475</v>
      </c>
      <c r="B483" s="36">
        <v>297249</v>
      </c>
      <c r="C483" s="79"/>
      <c r="D483" s="16">
        <f t="shared" si="21"/>
        <v>2.2020819074219191</v>
      </c>
      <c r="E483" s="16">
        <f t="shared" si="22"/>
        <v>0.20208190742191912</v>
      </c>
    </row>
    <row r="484" spans="1:5" x14ac:dyDescent="0.25">
      <c r="A484">
        <f t="shared" si="23"/>
        <v>476</v>
      </c>
      <c r="B484" s="36">
        <v>307398</v>
      </c>
      <c r="C484" s="79"/>
      <c r="D484" s="16">
        <f t="shared" si="21"/>
        <v>2.27726779292002</v>
      </c>
      <c r="E484" s="16">
        <f t="shared" si="22"/>
        <v>0.27726779292002002</v>
      </c>
    </row>
    <row r="485" spans="1:5" x14ac:dyDescent="0.25">
      <c r="A485">
        <f t="shared" si="23"/>
        <v>477</v>
      </c>
      <c r="B485" s="36">
        <v>313891</v>
      </c>
      <c r="C485" s="79"/>
      <c r="D485" s="16">
        <f t="shared" si="21"/>
        <v>2.3253692762719926</v>
      </c>
      <c r="E485" s="16">
        <f t="shared" si="22"/>
        <v>0.32536927627199264</v>
      </c>
    </row>
    <row r="486" spans="1:5" x14ac:dyDescent="0.25">
      <c r="A486">
        <f t="shared" si="23"/>
        <v>478</v>
      </c>
      <c r="B486" s="36">
        <v>314422</v>
      </c>
      <c r="C486" s="79"/>
      <c r="D486" s="16">
        <f t="shared" si="21"/>
        <v>2.3293030338047047</v>
      </c>
      <c r="E486" s="16">
        <f t="shared" si="22"/>
        <v>0.32930303380470471</v>
      </c>
    </row>
    <row r="487" spans="1:5" x14ac:dyDescent="0.25">
      <c r="A487">
        <f t="shared" si="23"/>
        <v>479</v>
      </c>
      <c r="B487" s="36">
        <v>322513</v>
      </c>
      <c r="C487" s="79"/>
      <c r="D487" s="16">
        <f t="shared" si="21"/>
        <v>2.3892428307861939</v>
      </c>
      <c r="E487" s="16">
        <f t="shared" si="22"/>
        <v>0.38924283078619393</v>
      </c>
    </row>
    <row r="488" spans="1:5" x14ac:dyDescent="0.25">
      <c r="A488">
        <f t="shared" si="23"/>
        <v>480</v>
      </c>
      <c r="B488" s="36">
        <v>323415</v>
      </c>
      <c r="C488" s="79"/>
      <c r="D488" s="16">
        <f t="shared" si="21"/>
        <v>2.3959250328474107</v>
      </c>
      <c r="E488" s="16">
        <f t="shared" si="22"/>
        <v>0.39592503284741065</v>
      </c>
    </row>
    <row r="489" spans="1:5" x14ac:dyDescent="0.25">
      <c r="A489">
        <f t="shared" si="23"/>
        <v>481</v>
      </c>
      <c r="B489" s="36">
        <v>326021</v>
      </c>
      <c r="C489" s="79"/>
      <c r="D489" s="16">
        <f t="shared" si="21"/>
        <v>2.415230818403431</v>
      </c>
      <c r="E489" s="16">
        <f t="shared" si="22"/>
        <v>0.41523081840343101</v>
      </c>
    </row>
    <row r="490" spans="1:5" x14ac:dyDescent="0.25">
      <c r="A490">
        <f t="shared" si="23"/>
        <v>482</v>
      </c>
      <c r="B490" s="36">
        <v>329116</v>
      </c>
      <c r="C490" s="79"/>
      <c r="D490" s="16">
        <f t="shared" si="21"/>
        <v>2.4381592168285589</v>
      </c>
      <c r="E490" s="16">
        <f t="shared" si="22"/>
        <v>0.43815921682855885</v>
      </c>
    </row>
    <row r="491" spans="1:5" x14ac:dyDescent="0.25">
      <c r="A491">
        <f t="shared" si="23"/>
        <v>483</v>
      </c>
      <c r="B491" s="36">
        <v>329562</v>
      </c>
      <c r="C491" s="79"/>
      <c r="D491" s="16">
        <f t="shared" si="21"/>
        <v>2.4414632768277857</v>
      </c>
      <c r="E491" s="16">
        <f t="shared" si="22"/>
        <v>0.44146327682778574</v>
      </c>
    </row>
    <row r="492" spans="1:5" x14ac:dyDescent="0.25">
      <c r="A492">
        <f t="shared" si="23"/>
        <v>484</v>
      </c>
      <c r="B492" s="36">
        <v>330136</v>
      </c>
      <c r="C492" s="79"/>
      <c r="D492" s="16">
        <f t="shared" si="21"/>
        <v>2.445715587230378</v>
      </c>
      <c r="E492" s="16">
        <f t="shared" si="22"/>
        <v>0.44571558723037796</v>
      </c>
    </row>
    <row r="493" spans="1:5" x14ac:dyDescent="0.25">
      <c r="A493">
        <f t="shared" si="23"/>
        <v>485</v>
      </c>
      <c r="B493" s="36">
        <v>338525</v>
      </c>
      <c r="C493" s="79"/>
      <c r="D493" s="16">
        <f t="shared" si="21"/>
        <v>2.5078630296822029</v>
      </c>
      <c r="E493" s="16">
        <f t="shared" si="22"/>
        <v>0.50786302968220287</v>
      </c>
    </row>
    <row r="494" spans="1:5" x14ac:dyDescent="0.25">
      <c r="A494">
        <f t="shared" si="23"/>
        <v>486</v>
      </c>
      <c r="B494" s="36">
        <v>341568</v>
      </c>
      <c r="C494" s="79"/>
      <c r="D494" s="16">
        <f t="shared" si="21"/>
        <v>2.5304062013809636</v>
      </c>
      <c r="E494" s="16">
        <f t="shared" si="22"/>
        <v>0.53040620138096362</v>
      </c>
    </row>
    <row r="495" spans="1:5" x14ac:dyDescent="0.25">
      <c r="A495">
        <f t="shared" si="23"/>
        <v>487</v>
      </c>
      <c r="B495" s="36">
        <v>348113</v>
      </c>
      <c r="C495" s="79"/>
      <c r="D495" s="16">
        <f t="shared" si="21"/>
        <v>2.5788929114593033</v>
      </c>
      <c r="E495" s="16">
        <f t="shared" si="22"/>
        <v>0.57889291145930333</v>
      </c>
    </row>
    <row r="496" spans="1:5" x14ac:dyDescent="0.25">
      <c r="A496">
        <f t="shared" si="23"/>
        <v>488</v>
      </c>
      <c r="B496" s="36">
        <v>355547</v>
      </c>
      <c r="C496" s="79"/>
      <c r="D496" s="16">
        <f t="shared" si="21"/>
        <v>2.633965516917268</v>
      </c>
      <c r="E496" s="16">
        <f t="shared" si="22"/>
        <v>0.63396551691726799</v>
      </c>
    </row>
    <row r="497" spans="1:5" x14ac:dyDescent="0.25">
      <c r="A497">
        <f t="shared" si="23"/>
        <v>489</v>
      </c>
      <c r="B497" s="36">
        <v>365513</v>
      </c>
      <c r="C497" s="79"/>
      <c r="D497" s="16">
        <f t="shared" si="21"/>
        <v>2.7077957006668076</v>
      </c>
      <c r="E497" s="16">
        <f t="shared" si="22"/>
        <v>0.70779570066680764</v>
      </c>
    </row>
    <row r="498" spans="1:5" x14ac:dyDescent="0.25">
      <c r="A498">
        <f t="shared" si="23"/>
        <v>490</v>
      </c>
      <c r="B498" s="36">
        <v>372216</v>
      </c>
      <c r="C498" s="79"/>
      <c r="D498" s="16">
        <f t="shared" si="21"/>
        <v>2.7574529073368019</v>
      </c>
      <c r="E498" s="16">
        <f t="shared" si="22"/>
        <v>0.75745290733680193</v>
      </c>
    </row>
    <row r="499" spans="1:5" x14ac:dyDescent="0.25">
      <c r="A499">
        <f t="shared" si="23"/>
        <v>491</v>
      </c>
      <c r="B499" s="36">
        <v>377429</v>
      </c>
      <c r="C499" s="79"/>
      <c r="D499" s="16">
        <f t="shared" si="21"/>
        <v>2.7960718866551191</v>
      </c>
      <c r="E499" s="16">
        <f t="shared" si="22"/>
        <v>0.79607188665511908</v>
      </c>
    </row>
    <row r="500" spans="1:5" x14ac:dyDescent="0.25">
      <c r="A500">
        <f t="shared" si="23"/>
        <v>492</v>
      </c>
      <c r="B500" s="36">
        <v>394222</v>
      </c>
      <c r="C500" s="79"/>
      <c r="D500" s="16">
        <f t="shared" si="21"/>
        <v>2.9204778946529131</v>
      </c>
      <c r="E500" s="16">
        <f t="shared" si="22"/>
        <v>0.92047789465291308</v>
      </c>
    </row>
    <row r="501" spans="1:5" x14ac:dyDescent="0.25">
      <c r="A501">
        <f t="shared" si="23"/>
        <v>493</v>
      </c>
      <c r="B501" s="36">
        <v>408087</v>
      </c>
      <c r="C501" s="79"/>
      <c r="D501" s="16">
        <f t="shared" si="21"/>
        <v>3.0231926746737203</v>
      </c>
      <c r="E501" s="16">
        <f t="shared" si="22"/>
        <v>1.0231926746737203</v>
      </c>
    </row>
    <row r="502" spans="1:5" x14ac:dyDescent="0.25">
      <c r="A502">
        <f t="shared" si="23"/>
        <v>494</v>
      </c>
      <c r="B502" s="36">
        <v>426211</v>
      </c>
      <c r="C502" s="79"/>
      <c r="D502" s="16">
        <f t="shared" si="21"/>
        <v>3.1574590052252609</v>
      </c>
      <c r="E502" s="16">
        <f t="shared" si="22"/>
        <v>1.1574590052252609</v>
      </c>
    </row>
    <row r="503" spans="1:5" x14ac:dyDescent="0.25">
      <c r="A503">
        <f t="shared" si="23"/>
        <v>495</v>
      </c>
      <c r="B503" s="36">
        <v>427021</v>
      </c>
      <c r="C503" s="79"/>
      <c r="D503" s="16">
        <f t="shared" si="21"/>
        <v>3.1634596523090583</v>
      </c>
      <c r="E503" s="16">
        <f t="shared" si="22"/>
        <v>1.1634596523090583</v>
      </c>
    </row>
    <row r="504" spans="1:5" x14ac:dyDescent="0.25">
      <c r="A504">
        <f t="shared" si="23"/>
        <v>496</v>
      </c>
      <c r="B504" s="36">
        <v>434603</v>
      </c>
      <c r="C504" s="79"/>
      <c r="D504" s="16">
        <f t="shared" si="21"/>
        <v>3.2196286722959147</v>
      </c>
      <c r="E504" s="16">
        <f t="shared" si="22"/>
        <v>1.2196286722959147</v>
      </c>
    </row>
    <row r="505" spans="1:5" x14ac:dyDescent="0.25">
      <c r="A505">
        <f t="shared" si="23"/>
        <v>497</v>
      </c>
      <c r="B505" s="36">
        <v>435868</v>
      </c>
      <c r="C505" s="79"/>
      <c r="D505" s="16">
        <f t="shared" si="21"/>
        <v>3.2290000532354255</v>
      </c>
      <c r="E505" s="16">
        <f t="shared" si="22"/>
        <v>1.2290000532354255</v>
      </c>
    </row>
    <row r="506" spans="1:5" x14ac:dyDescent="0.25">
      <c r="A506">
        <f t="shared" si="23"/>
        <v>498</v>
      </c>
      <c r="B506" s="36">
        <v>490550</v>
      </c>
      <c r="C506" s="79"/>
      <c r="D506" s="16">
        <f t="shared" si="21"/>
        <v>3.6340955888356978</v>
      </c>
      <c r="E506" s="16">
        <f t="shared" si="22"/>
        <v>1.6340955888356978</v>
      </c>
    </row>
    <row r="507" spans="1:5" x14ac:dyDescent="0.25">
      <c r="A507">
        <f t="shared" si="23"/>
        <v>499</v>
      </c>
      <c r="B507" s="36">
        <v>529825</v>
      </c>
      <c r="C507" s="79"/>
      <c r="D507" s="16">
        <f t="shared" si="21"/>
        <v>3.9250528903371187</v>
      </c>
      <c r="E507" s="16">
        <f t="shared" si="22"/>
        <v>1.9250528903371187</v>
      </c>
    </row>
    <row r="508" spans="1:5" x14ac:dyDescent="0.25">
      <c r="A508">
        <f t="shared" si="23"/>
        <v>500</v>
      </c>
      <c r="B508" s="76">
        <v>538952</v>
      </c>
      <c r="C508" s="79"/>
      <c r="D508" s="16">
        <f t="shared" si="21"/>
        <v>3.9926675890208481</v>
      </c>
      <c r="E508" s="16">
        <f t="shared" si="22"/>
        <v>1.9926675890208481</v>
      </c>
    </row>
    <row r="509" spans="1:5" x14ac:dyDescent="0.25">
      <c r="B509" s="76"/>
      <c r="C509" s="80"/>
    </row>
    <row r="510" spans="1:5" x14ac:dyDescent="0.25">
      <c r="B510" s="81"/>
      <c r="C510" s="80"/>
    </row>
    <row r="511" spans="1:5" x14ac:dyDescent="0.25">
      <c r="B511" s="81"/>
      <c r="C511" s="82"/>
    </row>
    <row r="512" spans="1:5" x14ac:dyDescent="0.25">
      <c r="B512" s="23"/>
      <c r="C512" s="80"/>
    </row>
    <row r="513" spans="2:3" x14ac:dyDescent="0.25">
      <c r="B513" s="83"/>
      <c r="C513" s="80"/>
    </row>
    <row r="514" spans="2:3" x14ac:dyDescent="0.25">
      <c r="C514" s="80"/>
    </row>
    <row r="515" spans="2:3" x14ac:dyDescent="0.25">
      <c r="C515" s="80"/>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
  <sheetViews>
    <sheetView workbookViewId="0"/>
  </sheetViews>
  <sheetFormatPr defaultColWidth="9" defaultRowHeight="13.8" x14ac:dyDescent="0.25"/>
  <cols>
    <col min="1" max="16384" width="9" style="3"/>
  </cols>
  <sheetData>
    <row r="1" spans="1:1" x14ac:dyDescent="0.25">
      <c r="A1" s="2" t="s">
        <v>97</v>
      </c>
    </row>
    <row r="2" spans="1:1" x14ac:dyDescent="0.25">
      <c r="A2" s="2" t="s">
        <v>98</v>
      </c>
    </row>
    <row r="3" spans="1:1" x14ac:dyDescent="0.25">
      <c r="A3" s="2" t="s">
        <v>99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U517"/>
  <sheetViews>
    <sheetView workbookViewId="0">
      <pane ySplit="17" topLeftCell="A18" activePane="bottomLeft" state="frozen"/>
      <selection pane="bottomLeft" activeCell="A18" sqref="A18"/>
    </sheetView>
  </sheetViews>
  <sheetFormatPr defaultRowHeight="13.8" x14ac:dyDescent="0.25"/>
  <cols>
    <col min="2" max="3" width="11.09765625" bestFit="1" customWidth="1"/>
    <col min="5" max="5" width="10.3984375" bestFit="1" customWidth="1"/>
    <col min="8" max="10" width="12.59765625" customWidth="1"/>
    <col min="11" max="12" width="10.59765625" customWidth="1"/>
    <col min="17" max="19" width="12.59765625" customWidth="1"/>
  </cols>
  <sheetData>
    <row r="1" spans="1:15" x14ac:dyDescent="0.25">
      <c r="A1" s="1" t="s">
        <v>97</v>
      </c>
    </row>
    <row r="2" spans="1:15" x14ac:dyDescent="0.25">
      <c r="A2" s="1" t="s">
        <v>98</v>
      </c>
    </row>
    <row r="3" spans="1:15" x14ac:dyDescent="0.25">
      <c r="A3" s="1" t="s">
        <v>99</v>
      </c>
    </row>
    <row r="4" spans="1:15" x14ac:dyDescent="0.25">
      <c r="A4" s="1"/>
    </row>
    <row r="5" spans="1:15" x14ac:dyDescent="0.25">
      <c r="A5" s="1"/>
    </row>
    <row r="6" spans="1:15" x14ac:dyDescent="0.25">
      <c r="A6" s="100" t="s">
        <v>100</v>
      </c>
    </row>
    <row r="7" spans="1:15" x14ac:dyDescent="0.25">
      <c r="A7" s="94" t="s">
        <v>193</v>
      </c>
    </row>
    <row r="8" spans="1:15" x14ac:dyDescent="0.25">
      <c r="A8" s="94" t="s">
        <v>196</v>
      </c>
    </row>
    <row r="9" spans="1:15" ht="6" customHeight="1" x14ac:dyDescent="0.25">
      <c r="A9" s="94"/>
    </row>
    <row r="10" spans="1:15" x14ac:dyDescent="0.25">
      <c r="A10" s="94" t="s">
        <v>194</v>
      </c>
    </row>
    <row r="11" spans="1:15" x14ac:dyDescent="0.25">
      <c r="A11" s="94" t="s">
        <v>195</v>
      </c>
    </row>
    <row r="12" spans="1:15" x14ac:dyDescent="0.25">
      <c r="F12" s="94"/>
    </row>
    <row r="13" spans="1:15" x14ac:dyDescent="0.25">
      <c r="A13" t="s">
        <v>91</v>
      </c>
      <c r="C13" s="15"/>
      <c r="D13" s="54">
        <f>Limited_Loss</f>
        <v>134985.44218457496</v>
      </c>
      <c r="F13" s="94"/>
    </row>
    <row r="15" spans="1:15" x14ac:dyDescent="0.25">
      <c r="A15" t="s">
        <v>92</v>
      </c>
      <c r="I15" s="94" t="s">
        <v>197</v>
      </c>
      <c r="O15" s="94" t="s">
        <v>198</v>
      </c>
    </row>
    <row r="17" spans="1:21" x14ac:dyDescent="0.25">
      <c r="B17" s="83"/>
      <c r="D17" s="14" t="s">
        <v>95</v>
      </c>
      <c r="F17" s="14" t="s">
        <v>95</v>
      </c>
      <c r="G17" s="14" t="s">
        <v>101</v>
      </c>
      <c r="H17" s="14" t="s">
        <v>102</v>
      </c>
      <c r="I17" s="14" t="s">
        <v>103</v>
      </c>
      <c r="J17" s="14" t="s">
        <v>104</v>
      </c>
      <c r="K17" s="14" t="s">
        <v>105</v>
      </c>
      <c r="L17" s="14" t="s">
        <v>106</v>
      </c>
      <c r="M17" s="14" t="s">
        <v>107</v>
      </c>
      <c r="O17" s="14" t="s">
        <v>95</v>
      </c>
      <c r="P17" s="14" t="s">
        <v>101</v>
      </c>
      <c r="Q17" s="14" t="s">
        <v>102</v>
      </c>
      <c r="R17" s="14" t="s">
        <v>103</v>
      </c>
      <c r="S17" s="14" t="s">
        <v>104</v>
      </c>
      <c r="T17" s="14" t="s">
        <v>105</v>
      </c>
      <c r="U17" s="14" t="s">
        <v>106</v>
      </c>
    </row>
    <row r="18" spans="1:21" x14ac:dyDescent="0.25">
      <c r="A18">
        <v>1</v>
      </c>
      <c r="B18" s="15">
        <v>0</v>
      </c>
      <c r="D18" s="16">
        <f t="shared" ref="D18:D81" si="0">B18/D$13</f>
        <v>0</v>
      </c>
      <c r="F18" s="85">
        <v>0</v>
      </c>
      <c r="G18">
        <f t="shared" ref="G18:G58" si="1">COUNTIF(D$18:D$517,F18)</f>
        <v>1</v>
      </c>
      <c r="H18" s="16">
        <f t="shared" ref="H18:H58" si="2">COUNTIF(D$18:D$517,"&gt;"&amp;F18)</f>
        <v>499</v>
      </c>
      <c r="I18">
        <f t="shared" ref="I18:I58" si="3">H18/COUNT(A$18:A$517)</f>
        <v>0.998</v>
      </c>
      <c r="J18" s="85">
        <f>F19-F18</f>
        <v>0.1</v>
      </c>
      <c r="K18" s="16">
        <f t="shared" ref="K18:K52" si="4">K19+J18*I18</f>
        <v>1.0512000000000001</v>
      </c>
      <c r="O18" s="38">
        <v>0</v>
      </c>
      <c r="P18">
        <f t="shared" ref="P18:P81" si="5">COUNTIF(D$18:D$517,O18)</f>
        <v>1</v>
      </c>
      <c r="Q18" s="16">
        <f t="shared" ref="Q18:Q81" si="6">COUNTIF(D$18:D$517,"&gt;"&amp;O18)</f>
        <v>499</v>
      </c>
      <c r="R18">
        <f t="shared" ref="R18:R81" si="7">Q18/COUNT(A$18:A$517)</f>
        <v>0.998</v>
      </c>
      <c r="S18" s="85">
        <f>O19-O18</f>
        <v>0.01</v>
      </c>
      <c r="T18" s="16">
        <f t="shared" ref="T18:T81" si="8">T19+S18*R18</f>
        <v>1.0051399999999997</v>
      </c>
    </row>
    <row r="19" spans="1:21" x14ac:dyDescent="0.25">
      <c r="A19">
        <f>A18+1</f>
        <v>2</v>
      </c>
      <c r="B19" s="15">
        <v>415</v>
      </c>
      <c r="D19" s="16">
        <f t="shared" si="0"/>
        <v>3.0744056046617362E-3</v>
      </c>
      <c r="F19" s="85">
        <f>F18+0.1</f>
        <v>0.1</v>
      </c>
      <c r="G19">
        <f t="shared" si="1"/>
        <v>0</v>
      </c>
      <c r="H19" s="16">
        <f t="shared" si="2"/>
        <v>479</v>
      </c>
      <c r="I19">
        <f t="shared" si="3"/>
        <v>0.95799999999999996</v>
      </c>
      <c r="J19" s="85">
        <f t="shared" ref="J19:J58" si="9">F20-F19</f>
        <v>0.1</v>
      </c>
      <c r="K19" s="16">
        <f t="shared" si="4"/>
        <v>0.95140000000000025</v>
      </c>
      <c r="O19" s="38">
        <f>O18+0.01</f>
        <v>0.01</v>
      </c>
      <c r="P19">
        <f t="shared" si="5"/>
        <v>0</v>
      </c>
      <c r="Q19" s="16">
        <f t="shared" si="6"/>
        <v>497</v>
      </c>
      <c r="R19">
        <f t="shared" si="7"/>
        <v>0.99399999999999999</v>
      </c>
      <c r="S19" s="85">
        <f t="shared" ref="S19:S82" si="10">O20-O19</f>
        <v>0.01</v>
      </c>
      <c r="T19" s="16">
        <f t="shared" si="8"/>
        <v>0.9951599999999996</v>
      </c>
    </row>
    <row r="20" spans="1:21" x14ac:dyDescent="0.25">
      <c r="A20">
        <f t="shared" ref="A20:A83" si="11">A19+1</f>
        <v>3</v>
      </c>
      <c r="B20" s="15">
        <v>721</v>
      </c>
      <c r="D20" s="16">
        <f t="shared" si="0"/>
        <v>5.3413167252074978E-3</v>
      </c>
      <c r="F20" s="85">
        <f t="shared" ref="F20:F58" si="12">F19+0.1</f>
        <v>0.2</v>
      </c>
      <c r="G20">
        <f t="shared" si="1"/>
        <v>0</v>
      </c>
      <c r="H20" s="16">
        <f t="shared" si="2"/>
        <v>444</v>
      </c>
      <c r="I20">
        <f t="shared" si="3"/>
        <v>0.88800000000000001</v>
      </c>
      <c r="J20" s="85">
        <f t="shared" si="9"/>
        <v>0.10000000000000003</v>
      </c>
      <c r="K20" s="16">
        <f t="shared" si="4"/>
        <v>0.85560000000000025</v>
      </c>
      <c r="O20" s="38">
        <f t="shared" ref="O20:O83" si="13">O19+0.01</f>
        <v>0.02</v>
      </c>
      <c r="P20">
        <f t="shared" si="5"/>
        <v>0</v>
      </c>
      <c r="Q20" s="16">
        <f t="shared" si="6"/>
        <v>496</v>
      </c>
      <c r="R20">
        <f t="shared" si="7"/>
        <v>0.99199999999999999</v>
      </c>
      <c r="S20" s="85">
        <f t="shared" si="10"/>
        <v>9.9999999999999985E-3</v>
      </c>
      <c r="T20" s="16">
        <f t="shared" si="8"/>
        <v>0.98521999999999965</v>
      </c>
    </row>
    <row r="21" spans="1:21" x14ac:dyDescent="0.25">
      <c r="A21">
        <f t="shared" si="11"/>
        <v>4</v>
      </c>
      <c r="B21" s="15">
        <v>2466</v>
      </c>
      <c r="D21" s="16">
        <f t="shared" si="0"/>
        <v>1.8268636677339377E-2</v>
      </c>
      <c r="F21" s="85">
        <f t="shared" si="12"/>
        <v>0.30000000000000004</v>
      </c>
      <c r="G21">
        <f t="shared" si="1"/>
        <v>0</v>
      </c>
      <c r="H21" s="16">
        <f t="shared" si="2"/>
        <v>408</v>
      </c>
      <c r="I21">
        <f t="shared" si="3"/>
        <v>0.81599999999999995</v>
      </c>
      <c r="J21" s="85">
        <f t="shared" si="9"/>
        <v>9.9999999999999978E-2</v>
      </c>
      <c r="K21" s="16">
        <f t="shared" si="4"/>
        <v>0.76680000000000026</v>
      </c>
      <c r="O21" s="38">
        <f t="shared" si="13"/>
        <v>0.03</v>
      </c>
      <c r="P21">
        <f t="shared" si="5"/>
        <v>0</v>
      </c>
      <c r="Q21" s="16">
        <f t="shared" si="6"/>
        <v>495</v>
      </c>
      <c r="R21">
        <f t="shared" si="7"/>
        <v>0.99</v>
      </c>
      <c r="S21" s="85">
        <f t="shared" si="10"/>
        <v>1.0000000000000002E-2</v>
      </c>
      <c r="T21" s="16">
        <f t="shared" si="8"/>
        <v>0.97529999999999961</v>
      </c>
    </row>
    <row r="22" spans="1:21" x14ac:dyDescent="0.25">
      <c r="A22">
        <f t="shared" si="11"/>
        <v>5</v>
      </c>
      <c r="B22" s="15">
        <v>3379</v>
      </c>
      <c r="D22" s="16">
        <f t="shared" si="0"/>
        <v>2.5032329007595194E-2</v>
      </c>
      <c r="F22" s="85">
        <f t="shared" si="12"/>
        <v>0.4</v>
      </c>
      <c r="G22">
        <f t="shared" si="1"/>
        <v>0</v>
      </c>
      <c r="H22" s="16">
        <f t="shared" si="2"/>
        <v>381</v>
      </c>
      <c r="I22">
        <f t="shared" si="3"/>
        <v>0.76200000000000001</v>
      </c>
      <c r="J22" s="85">
        <f t="shared" si="9"/>
        <v>9.9999999999999978E-2</v>
      </c>
      <c r="K22" s="16">
        <f t="shared" si="4"/>
        <v>0.68520000000000025</v>
      </c>
      <c r="O22" s="38">
        <f t="shared" si="13"/>
        <v>0.04</v>
      </c>
      <c r="P22">
        <f t="shared" si="5"/>
        <v>0</v>
      </c>
      <c r="Q22" s="16">
        <f t="shared" si="6"/>
        <v>493</v>
      </c>
      <c r="R22">
        <f t="shared" si="7"/>
        <v>0.98599999999999999</v>
      </c>
      <c r="S22" s="85">
        <f t="shared" si="10"/>
        <v>1.0000000000000002E-2</v>
      </c>
      <c r="T22" s="16">
        <f t="shared" si="8"/>
        <v>0.96539999999999959</v>
      </c>
    </row>
    <row r="23" spans="1:21" x14ac:dyDescent="0.25">
      <c r="A23">
        <f t="shared" si="11"/>
        <v>6</v>
      </c>
      <c r="B23" s="15">
        <v>4178</v>
      </c>
      <c r="D23" s="16">
        <f t="shared" si="0"/>
        <v>3.0951485822353575E-2</v>
      </c>
      <c r="F23" s="85">
        <f t="shared" si="12"/>
        <v>0.5</v>
      </c>
      <c r="G23">
        <f t="shared" si="1"/>
        <v>0</v>
      </c>
      <c r="H23" s="16">
        <f t="shared" si="2"/>
        <v>345</v>
      </c>
      <c r="I23">
        <f t="shared" si="3"/>
        <v>0.69</v>
      </c>
      <c r="J23" s="85">
        <f t="shared" si="9"/>
        <v>9.9999999999999978E-2</v>
      </c>
      <c r="K23" s="16">
        <f t="shared" si="4"/>
        <v>0.60900000000000021</v>
      </c>
      <c r="O23" s="38">
        <f t="shared" si="13"/>
        <v>0.05</v>
      </c>
      <c r="P23">
        <f t="shared" si="5"/>
        <v>0</v>
      </c>
      <c r="Q23" s="16">
        <f t="shared" si="6"/>
        <v>489</v>
      </c>
      <c r="R23">
        <f t="shared" si="7"/>
        <v>0.97799999999999998</v>
      </c>
      <c r="S23" s="85">
        <f t="shared" si="10"/>
        <v>1.0000000000000002E-2</v>
      </c>
      <c r="T23" s="16">
        <f t="shared" si="8"/>
        <v>0.95553999999999961</v>
      </c>
    </row>
    <row r="24" spans="1:21" x14ac:dyDescent="0.25">
      <c r="A24">
        <f t="shared" si="11"/>
        <v>7</v>
      </c>
      <c r="B24" s="15">
        <v>4905</v>
      </c>
      <c r="D24" s="16">
        <f t="shared" si="0"/>
        <v>3.6337251785218835E-2</v>
      </c>
      <c r="F24" s="85">
        <f t="shared" si="12"/>
        <v>0.6</v>
      </c>
      <c r="G24">
        <f t="shared" si="1"/>
        <v>0</v>
      </c>
      <c r="H24" s="16">
        <f t="shared" si="2"/>
        <v>327</v>
      </c>
      <c r="I24">
        <f t="shared" si="3"/>
        <v>0.65400000000000003</v>
      </c>
      <c r="J24" s="85">
        <f t="shared" si="9"/>
        <v>9.9999999999999978E-2</v>
      </c>
      <c r="K24" s="16">
        <f t="shared" si="4"/>
        <v>0.54000000000000026</v>
      </c>
      <c r="O24" s="38">
        <f t="shared" si="13"/>
        <v>6.0000000000000005E-2</v>
      </c>
      <c r="P24">
        <f t="shared" si="5"/>
        <v>0</v>
      </c>
      <c r="Q24" s="16">
        <f t="shared" si="6"/>
        <v>488</v>
      </c>
      <c r="R24">
        <f t="shared" si="7"/>
        <v>0.97599999999999998</v>
      </c>
      <c r="S24" s="85">
        <f t="shared" si="10"/>
        <v>1.0000000000000002E-2</v>
      </c>
      <c r="T24" s="16">
        <f t="shared" si="8"/>
        <v>0.9457599999999996</v>
      </c>
    </row>
    <row r="25" spans="1:21" x14ac:dyDescent="0.25">
      <c r="A25">
        <f t="shared" si="11"/>
        <v>8</v>
      </c>
      <c r="B25" s="15">
        <v>5416</v>
      </c>
      <c r="D25" s="16">
        <f t="shared" si="0"/>
        <v>4.0122845192404728E-2</v>
      </c>
      <c r="F25" s="85">
        <f t="shared" si="12"/>
        <v>0.7</v>
      </c>
      <c r="G25">
        <f t="shared" si="1"/>
        <v>0</v>
      </c>
      <c r="H25" s="16">
        <f t="shared" si="2"/>
        <v>305</v>
      </c>
      <c r="I25">
        <f t="shared" si="3"/>
        <v>0.61</v>
      </c>
      <c r="J25" s="85">
        <f t="shared" si="9"/>
        <v>9.9999999999999978E-2</v>
      </c>
      <c r="K25" s="16">
        <f t="shared" si="4"/>
        <v>0.47460000000000024</v>
      </c>
      <c r="O25" s="38">
        <f t="shared" si="13"/>
        <v>7.0000000000000007E-2</v>
      </c>
      <c r="P25">
        <f t="shared" si="5"/>
        <v>0</v>
      </c>
      <c r="Q25" s="16">
        <f t="shared" si="6"/>
        <v>486</v>
      </c>
      <c r="R25">
        <f t="shared" si="7"/>
        <v>0.97199999999999998</v>
      </c>
      <c r="S25" s="85">
        <f t="shared" si="10"/>
        <v>9.999999999999995E-3</v>
      </c>
      <c r="T25" s="16">
        <f t="shared" si="8"/>
        <v>0.93599999999999961</v>
      </c>
    </row>
    <row r="26" spans="1:21" x14ac:dyDescent="0.25">
      <c r="A26">
        <f t="shared" si="11"/>
        <v>9</v>
      </c>
      <c r="B26" s="15">
        <v>5485</v>
      </c>
      <c r="D26" s="16">
        <f t="shared" si="0"/>
        <v>4.063401142546897E-2</v>
      </c>
      <c r="F26" s="85">
        <f t="shared" si="12"/>
        <v>0.79999999999999993</v>
      </c>
      <c r="G26">
        <f t="shared" si="1"/>
        <v>0</v>
      </c>
      <c r="H26" s="16">
        <f t="shared" si="2"/>
        <v>277</v>
      </c>
      <c r="I26">
        <f t="shared" si="3"/>
        <v>0.55400000000000005</v>
      </c>
      <c r="J26" s="85">
        <f t="shared" si="9"/>
        <v>9.9999999999999978E-2</v>
      </c>
      <c r="K26" s="16">
        <f t="shared" si="4"/>
        <v>0.41360000000000025</v>
      </c>
      <c r="O26" s="38">
        <f t="shared" si="13"/>
        <v>0.08</v>
      </c>
      <c r="P26">
        <f t="shared" si="5"/>
        <v>0</v>
      </c>
      <c r="Q26" s="16">
        <f t="shared" si="6"/>
        <v>483</v>
      </c>
      <c r="R26">
        <f t="shared" si="7"/>
        <v>0.96599999999999997</v>
      </c>
      <c r="S26" s="85">
        <f t="shared" si="10"/>
        <v>9.999999999999995E-3</v>
      </c>
      <c r="T26" s="16">
        <f t="shared" si="8"/>
        <v>0.92627999999999966</v>
      </c>
    </row>
    <row r="27" spans="1:21" x14ac:dyDescent="0.25">
      <c r="A27">
        <f t="shared" si="11"/>
        <v>10</v>
      </c>
      <c r="B27" s="15">
        <v>6025</v>
      </c>
      <c r="D27" s="16">
        <f t="shared" si="0"/>
        <v>4.4634442814667372E-2</v>
      </c>
      <c r="F27" s="85">
        <f t="shared" si="12"/>
        <v>0.89999999999999991</v>
      </c>
      <c r="G27">
        <f t="shared" si="1"/>
        <v>0</v>
      </c>
      <c r="H27" s="16">
        <f t="shared" si="2"/>
        <v>252</v>
      </c>
      <c r="I27">
        <f t="shared" si="3"/>
        <v>0.504</v>
      </c>
      <c r="J27" s="85">
        <f t="shared" si="9"/>
        <v>9.9999999999999978E-2</v>
      </c>
      <c r="K27" s="16">
        <f t="shared" si="4"/>
        <v>0.35820000000000024</v>
      </c>
      <c r="O27" s="38">
        <f t="shared" si="13"/>
        <v>0.09</v>
      </c>
      <c r="P27">
        <f t="shared" si="5"/>
        <v>0</v>
      </c>
      <c r="Q27" s="16">
        <f t="shared" si="6"/>
        <v>481</v>
      </c>
      <c r="R27">
        <f t="shared" si="7"/>
        <v>0.96199999999999997</v>
      </c>
      <c r="S27" s="85">
        <f t="shared" si="10"/>
        <v>9.999999999999995E-3</v>
      </c>
      <c r="T27" s="16">
        <f t="shared" si="8"/>
        <v>0.91661999999999966</v>
      </c>
    </row>
    <row r="28" spans="1:21" x14ac:dyDescent="0.25">
      <c r="A28">
        <f t="shared" si="11"/>
        <v>11</v>
      </c>
      <c r="B28" s="15">
        <v>6621</v>
      </c>
      <c r="D28" s="16">
        <f t="shared" si="0"/>
        <v>4.9049733755338207E-2</v>
      </c>
      <c r="F28" s="85">
        <f t="shared" si="12"/>
        <v>0.99999999999999989</v>
      </c>
      <c r="G28">
        <f t="shared" si="1"/>
        <v>0</v>
      </c>
      <c r="H28" s="16">
        <f t="shared" si="2"/>
        <v>229</v>
      </c>
      <c r="I28">
        <f t="shared" si="3"/>
        <v>0.45800000000000002</v>
      </c>
      <c r="J28" s="85">
        <f t="shared" si="9"/>
        <v>9.9999999999999978E-2</v>
      </c>
      <c r="K28" s="16">
        <f t="shared" si="4"/>
        <v>0.30780000000000024</v>
      </c>
      <c r="O28" s="38">
        <f t="shared" si="13"/>
        <v>9.9999999999999992E-2</v>
      </c>
      <c r="P28">
        <f t="shared" si="5"/>
        <v>0</v>
      </c>
      <c r="Q28" s="16">
        <f t="shared" si="6"/>
        <v>479</v>
      </c>
      <c r="R28">
        <f t="shared" si="7"/>
        <v>0.95799999999999996</v>
      </c>
      <c r="S28" s="85">
        <f t="shared" si="10"/>
        <v>9.999999999999995E-3</v>
      </c>
      <c r="T28" s="16">
        <f t="shared" si="8"/>
        <v>0.9069999999999997</v>
      </c>
    </row>
    <row r="29" spans="1:21" x14ac:dyDescent="0.25">
      <c r="A29">
        <f t="shared" si="11"/>
        <v>12</v>
      </c>
      <c r="B29" s="15">
        <v>7305</v>
      </c>
      <c r="D29" s="16">
        <f t="shared" si="0"/>
        <v>5.4116946848322849E-2</v>
      </c>
      <c r="F29" s="85">
        <f t="shared" si="12"/>
        <v>1.0999999999999999</v>
      </c>
      <c r="G29">
        <f t="shared" si="1"/>
        <v>0</v>
      </c>
      <c r="H29" s="16">
        <f t="shared" si="2"/>
        <v>201</v>
      </c>
      <c r="I29">
        <f t="shared" si="3"/>
        <v>0.40200000000000002</v>
      </c>
      <c r="J29" s="85">
        <f t="shared" si="9"/>
        <v>0.10000000000000009</v>
      </c>
      <c r="K29" s="16">
        <f t="shared" si="4"/>
        <v>0.26200000000000023</v>
      </c>
      <c r="O29" s="38">
        <f t="shared" si="13"/>
        <v>0.10999999999999999</v>
      </c>
      <c r="P29">
        <f t="shared" si="5"/>
        <v>0</v>
      </c>
      <c r="Q29" s="16">
        <f t="shared" si="6"/>
        <v>474</v>
      </c>
      <c r="R29">
        <f t="shared" si="7"/>
        <v>0.94799999999999995</v>
      </c>
      <c r="S29" s="85">
        <f t="shared" si="10"/>
        <v>9.999999999999995E-3</v>
      </c>
      <c r="T29" s="16">
        <f t="shared" si="8"/>
        <v>0.89741999999999966</v>
      </c>
    </row>
    <row r="30" spans="1:21" x14ac:dyDescent="0.25">
      <c r="A30">
        <f t="shared" si="11"/>
        <v>13</v>
      </c>
      <c r="B30" s="15">
        <v>8433</v>
      </c>
      <c r="D30" s="16">
        <f t="shared" si="0"/>
        <v>6.2473403527981738E-2</v>
      </c>
      <c r="F30" s="85">
        <f t="shared" si="12"/>
        <v>1.2</v>
      </c>
      <c r="G30">
        <f t="shared" si="1"/>
        <v>0</v>
      </c>
      <c r="H30" s="16">
        <f t="shared" si="2"/>
        <v>174</v>
      </c>
      <c r="I30">
        <f t="shared" si="3"/>
        <v>0.34799999999999998</v>
      </c>
      <c r="J30" s="85">
        <f t="shared" si="9"/>
        <v>0.10000000000000009</v>
      </c>
      <c r="K30" s="16">
        <f t="shared" si="4"/>
        <v>0.22180000000000019</v>
      </c>
      <c r="O30" s="38">
        <f t="shared" si="13"/>
        <v>0.11999999999999998</v>
      </c>
      <c r="P30">
        <f t="shared" si="5"/>
        <v>0</v>
      </c>
      <c r="Q30" s="16">
        <f t="shared" si="6"/>
        <v>473</v>
      </c>
      <c r="R30">
        <f t="shared" si="7"/>
        <v>0.94599999999999995</v>
      </c>
      <c r="S30" s="85">
        <f t="shared" si="10"/>
        <v>9.999999999999995E-3</v>
      </c>
      <c r="T30" s="16">
        <f t="shared" si="8"/>
        <v>0.88793999999999962</v>
      </c>
    </row>
    <row r="31" spans="1:21" x14ac:dyDescent="0.25">
      <c r="A31">
        <f t="shared" si="11"/>
        <v>14</v>
      </c>
      <c r="B31" s="15">
        <v>9344</v>
      </c>
      <c r="D31" s="16">
        <f t="shared" si="0"/>
        <v>6.9222279445684973E-2</v>
      </c>
      <c r="F31" s="85">
        <f t="shared" si="12"/>
        <v>1.3</v>
      </c>
      <c r="G31">
        <f t="shared" si="1"/>
        <v>0</v>
      </c>
      <c r="H31" s="16">
        <f t="shared" si="2"/>
        <v>160</v>
      </c>
      <c r="I31">
        <f t="shared" si="3"/>
        <v>0.32</v>
      </c>
      <c r="J31" s="85">
        <f t="shared" si="9"/>
        <v>0.10000000000000009</v>
      </c>
      <c r="K31" s="16">
        <f t="shared" si="4"/>
        <v>0.18700000000000017</v>
      </c>
      <c r="O31" s="38">
        <f t="shared" si="13"/>
        <v>0.12999999999999998</v>
      </c>
      <c r="P31">
        <f t="shared" si="5"/>
        <v>0</v>
      </c>
      <c r="Q31" s="16">
        <f t="shared" si="6"/>
        <v>468</v>
      </c>
      <c r="R31">
        <f t="shared" si="7"/>
        <v>0.93600000000000005</v>
      </c>
      <c r="S31" s="85">
        <f t="shared" si="10"/>
        <v>1.0000000000000009E-2</v>
      </c>
      <c r="T31" s="16">
        <f t="shared" si="8"/>
        <v>0.87847999999999959</v>
      </c>
    </row>
    <row r="32" spans="1:21" x14ac:dyDescent="0.25">
      <c r="A32">
        <f t="shared" si="11"/>
        <v>15</v>
      </c>
      <c r="B32" s="15">
        <v>9626</v>
      </c>
      <c r="D32" s="16">
        <f t="shared" si="0"/>
        <v>7.1311393615599697E-2</v>
      </c>
      <c r="F32" s="85">
        <f t="shared" si="12"/>
        <v>1.4000000000000001</v>
      </c>
      <c r="G32">
        <f t="shared" si="1"/>
        <v>0</v>
      </c>
      <c r="H32" s="16">
        <f t="shared" si="2"/>
        <v>133</v>
      </c>
      <c r="I32">
        <f t="shared" si="3"/>
        <v>0.26600000000000001</v>
      </c>
      <c r="J32" s="85">
        <f t="shared" si="9"/>
        <v>0.10000000000000009</v>
      </c>
      <c r="K32" s="16">
        <f t="shared" si="4"/>
        <v>0.15500000000000014</v>
      </c>
      <c r="O32" s="38">
        <f t="shared" si="13"/>
        <v>0.13999999999999999</v>
      </c>
      <c r="P32">
        <f t="shared" si="5"/>
        <v>0</v>
      </c>
      <c r="Q32" s="16">
        <f t="shared" si="6"/>
        <v>462</v>
      </c>
      <c r="R32">
        <f t="shared" si="7"/>
        <v>0.92400000000000004</v>
      </c>
      <c r="S32" s="85">
        <f t="shared" si="10"/>
        <v>1.0000000000000009E-2</v>
      </c>
      <c r="T32" s="16">
        <f t="shared" si="8"/>
        <v>0.86911999999999956</v>
      </c>
    </row>
    <row r="33" spans="1:20" x14ac:dyDescent="0.25">
      <c r="A33">
        <f t="shared" si="11"/>
        <v>16</v>
      </c>
      <c r="B33" s="15">
        <v>9895</v>
      </c>
      <c r="D33" s="16">
        <f t="shared" si="0"/>
        <v>7.3304201103922606E-2</v>
      </c>
      <c r="F33" s="85">
        <f t="shared" si="12"/>
        <v>1.5000000000000002</v>
      </c>
      <c r="G33">
        <f t="shared" si="1"/>
        <v>0</v>
      </c>
      <c r="H33" s="16">
        <f t="shared" si="2"/>
        <v>110</v>
      </c>
      <c r="I33">
        <f t="shared" si="3"/>
        <v>0.22</v>
      </c>
      <c r="J33" s="85">
        <f t="shared" si="9"/>
        <v>0.10000000000000009</v>
      </c>
      <c r="K33" s="16">
        <f t="shared" si="4"/>
        <v>0.1284000000000001</v>
      </c>
      <c r="O33" s="38">
        <f t="shared" si="13"/>
        <v>0.15</v>
      </c>
      <c r="P33">
        <f t="shared" si="5"/>
        <v>0</v>
      </c>
      <c r="Q33" s="16">
        <f t="shared" si="6"/>
        <v>458</v>
      </c>
      <c r="R33">
        <f t="shared" si="7"/>
        <v>0.91600000000000004</v>
      </c>
      <c r="S33" s="85">
        <f t="shared" si="10"/>
        <v>1.0000000000000009E-2</v>
      </c>
      <c r="T33" s="16">
        <f t="shared" si="8"/>
        <v>0.85987999999999953</v>
      </c>
    </row>
    <row r="34" spans="1:20" x14ac:dyDescent="0.25">
      <c r="A34">
        <f t="shared" si="11"/>
        <v>17</v>
      </c>
      <c r="B34" s="15">
        <v>10442</v>
      </c>
      <c r="D34" s="16">
        <f t="shared" si="0"/>
        <v>7.7356489937055059E-2</v>
      </c>
      <c r="F34" s="85">
        <f t="shared" si="12"/>
        <v>1.6000000000000003</v>
      </c>
      <c r="G34">
        <f t="shared" si="1"/>
        <v>0</v>
      </c>
      <c r="H34" s="16">
        <f t="shared" si="2"/>
        <v>90</v>
      </c>
      <c r="I34">
        <f t="shared" si="3"/>
        <v>0.18</v>
      </c>
      <c r="J34" s="85">
        <f t="shared" si="9"/>
        <v>0.10000000000000009</v>
      </c>
      <c r="K34" s="16">
        <f t="shared" si="4"/>
        <v>0.10640000000000008</v>
      </c>
      <c r="O34" s="38">
        <f t="shared" si="13"/>
        <v>0.16</v>
      </c>
      <c r="P34">
        <f t="shared" si="5"/>
        <v>0</v>
      </c>
      <c r="Q34" s="16">
        <f t="shared" si="6"/>
        <v>456</v>
      </c>
      <c r="R34">
        <f t="shared" si="7"/>
        <v>0.91200000000000003</v>
      </c>
      <c r="S34" s="85">
        <f t="shared" si="10"/>
        <v>1.0000000000000009E-2</v>
      </c>
      <c r="T34" s="16">
        <f t="shared" si="8"/>
        <v>0.85071999999999948</v>
      </c>
    </row>
    <row r="35" spans="1:20" x14ac:dyDescent="0.25">
      <c r="A35">
        <f t="shared" si="11"/>
        <v>18</v>
      </c>
      <c r="B35" s="15">
        <v>10917</v>
      </c>
      <c r="D35" s="16">
        <f t="shared" si="0"/>
        <v>8.0875387918294392E-2</v>
      </c>
      <c r="F35" s="85">
        <f t="shared" si="12"/>
        <v>1.7000000000000004</v>
      </c>
      <c r="G35">
        <f t="shared" si="1"/>
        <v>0</v>
      </c>
      <c r="H35" s="16">
        <f t="shared" si="2"/>
        <v>77</v>
      </c>
      <c r="I35">
        <f t="shared" si="3"/>
        <v>0.154</v>
      </c>
      <c r="J35" s="85">
        <f t="shared" si="9"/>
        <v>0.10000000000000009</v>
      </c>
      <c r="K35" s="16">
        <f t="shared" si="4"/>
        <v>8.8400000000000062E-2</v>
      </c>
      <c r="O35" s="38">
        <f t="shared" si="13"/>
        <v>0.17</v>
      </c>
      <c r="P35">
        <f t="shared" si="5"/>
        <v>0</v>
      </c>
      <c r="Q35" s="16">
        <f t="shared" si="6"/>
        <v>453</v>
      </c>
      <c r="R35">
        <f t="shared" si="7"/>
        <v>0.90600000000000003</v>
      </c>
      <c r="S35" s="85">
        <f t="shared" si="10"/>
        <v>1.0000000000000009E-2</v>
      </c>
      <c r="T35" s="16">
        <f t="shared" si="8"/>
        <v>0.84159999999999946</v>
      </c>
    </row>
    <row r="36" spans="1:20" x14ac:dyDescent="0.25">
      <c r="A36">
        <f t="shared" si="11"/>
        <v>19</v>
      </c>
      <c r="B36" s="15">
        <v>11401</v>
      </c>
      <c r="D36" s="16">
        <f t="shared" si="0"/>
        <v>8.4460959756020373E-2</v>
      </c>
      <c r="F36" s="85">
        <f t="shared" si="12"/>
        <v>1.8000000000000005</v>
      </c>
      <c r="G36">
        <f t="shared" si="1"/>
        <v>0</v>
      </c>
      <c r="H36" s="16">
        <f t="shared" si="2"/>
        <v>66</v>
      </c>
      <c r="I36">
        <f t="shared" si="3"/>
        <v>0.13200000000000001</v>
      </c>
      <c r="J36" s="85">
        <f t="shared" si="9"/>
        <v>0.10000000000000009</v>
      </c>
      <c r="K36" s="16">
        <f t="shared" si="4"/>
        <v>7.3000000000000051E-2</v>
      </c>
      <c r="O36" s="38">
        <f t="shared" si="13"/>
        <v>0.18000000000000002</v>
      </c>
      <c r="P36">
        <f t="shared" si="5"/>
        <v>0</v>
      </c>
      <c r="Q36" s="16">
        <f t="shared" si="6"/>
        <v>453</v>
      </c>
      <c r="R36">
        <f t="shared" si="7"/>
        <v>0.90600000000000003</v>
      </c>
      <c r="S36" s="85">
        <f t="shared" si="10"/>
        <v>1.0000000000000009E-2</v>
      </c>
      <c r="T36" s="16">
        <f t="shared" si="8"/>
        <v>0.8325399999999995</v>
      </c>
    </row>
    <row r="37" spans="1:20" ht="14.4" thickBot="1" x14ac:dyDescent="0.3">
      <c r="A37">
        <f t="shared" si="11"/>
        <v>20</v>
      </c>
      <c r="B37" s="15">
        <v>13043</v>
      </c>
      <c r="D37" s="16">
        <f t="shared" si="0"/>
        <v>9.6625234461694035E-2</v>
      </c>
      <c r="F37" s="85">
        <f t="shared" si="12"/>
        <v>1.9000000000000006</v>
      </c>
      <c r="G37">
        <f t="shared" si="1"/>
        <v>0</v>
      </c>
      <c r="H37" s="16">
        <f t="shared" si="2"/>
        <v>55</v>
      </c>
      <c r="I37">
        <f t="shared" si="3"/>
        <v>0.11</v>
      </c>
      <c r="J37" s="85">
        <f t="shared" si="9"/>
        <v>9.9999999999999867E-2</v>
      </c>
      <c r="K37" s="16">
        <f t="shared" si="4"/>
        <v>5.9800000000000034E-2</v>
      </c>
      <c r="O37" s="38">
        <f t="shared" si="13"/>
        <v>0.19000000000000003</v>
      </c>
      <c r="P37">
        <f t="shared" si="5"/>
        <v>0</v>
      </c>
      <c r="Q37" s="16">
        <f t="shared" si="6"/>
        <v>451</v>
      </c>
      <c r="R37">
        <f t="shared" si="7"/>
        <v>0.90200000000000002</v>
      </c>
      <c r="S37" s="85">
        <f t="shared" si="10"/>
        <v>1.0000000000000009E-2</v>
      </c>
      <c r="T37" s="16">
        <f t="shared" si="8"/>
        <v>0.82347999999999955</v>
      </c>
    </row>
    <row r="38" spans="1:20" ht="14.4" thickBot="1" x14ac:dyDescent="0.3">
      <c r="A38">
        <f t="shared" si="11"/>
        <v>21</v>
      </c>
      <c r="B38" s="15">
        <v>13093</v>
      </c>
      <c r="D38" s="16">
        <f t="shared" si="0"/>
        <v>9.6995644775508705E-2</v>
      </c>
      <c r="F38" s="102">
        <f t="shared" si="12"/>
        <v>2.0000000000000004</v>
      </c>
      <c r="G38">
        <f t="shared" si="1"/>
        <v>0</v>
      </c>
      <c r="H38" s="16">
        <f t="shared" si="2"/>
        <v>41</v>
      </c>
      <c r="I38">
        <f t="shared" si="3"/>
        <v>8.2000000000000003E-2</v>
      </c>
      <c r="J38" s="85">
        <f t="shared" si="9"/>
        <v>0.10000000000000009</v>
      </c>
      <c r="K38" s="101">
        <f t="shared" si="4"/>
        <v>4.8800000000000045E-2</v>
      </c>
      <c r="L38" s="110">
        <f>Insurance_Charge_Percentage_2.0</f>
        <v>4.4372884844423324E-2</v>
      </c>
      <c r="M38" s="110">
        <f>T218</f>
        <v>4.4759999999999064E-2</v>
      </c>
      <c r="O38" s="38">
        <f t="shared" si="13"/>
        <v>0.20000000000000004</v>
      </c>
      <c r="P38">
        <f t="shared" si="5"/>
        <v>0</v>
      </c>
      <c r="Q38" s="16">
        <f t="shared" si="6"/>
        <v>444</v>
      </c>
      <c r="R38">
        <f t="shared" si="7"/>
        <v>0.88800000000000001</v>
      </c>
      <c r="S38" s="85">
        <f t="shared" si="10"/>
        <v>1.0000000000000009E-2</v>
      </c>
      <c r="T38" s="16">
        <f t="shared" si="8"/>
        <v>0.81445999999999952</v>
      </c>
    </row>
    <row r="39" spans="1:20" x14ac:dyDescent="0.25">
      <c r="A39">
        <f t="shared" si="11"/>
        <v>22</v>
      </c>
      <c r="B39" s="15">
        <v>13512</v>
      </c>
      <c r="D39" s="16">
        <f t="shared" si="0"/>
        <v>0.10009968320527561</v>
      </c>
      <c r="F39" s="85">
        <f t="shared" si="12"/>
        <v>2.1000000000000005</v>
      </c>
      <c r="G39">
        <f t="shared" si="1"/>
        <v>0</v>
      </c>
      <c r="H39" s="16">
        <f t="shared" si="2"/>
        <v>34</v>
      </c>
      <c r="I39">
        <f t="shared" si="3"/>
        <v>6.8000000000000005E-2</v>
      </c>
      <c r="J39" s="85">
        <f t="shared" si="9"/>
        <v>0.10000000000000009</v>
      </c>
      <c r="K39" s="16">
        <f t="shared" si="4"/>
        <v>4.0600000000000039E-2</v>
      </c>
      <c r="O39" s="38">
        <f t="shared" si="13"/>
        <v>0.21000000000000005</v>
      </c>
      <c r="P39">
        <f t="shared" si="5"/>
        <v>0</v>
      </c>
      <c r="Q39" s="16">
        <f t="shared" si="6"/>
        <v>440</v>
      </c>
      <c r="R39">
        <f t="shared" si="7"/>
        <v>0.88</v>
      </c>
      <c r="S39" s="85">
        <f t="shared" si="10"/>
        <v>1.0000000000000009E-2</v>
      </c>
      <c r="T39" s="16">
        <f t="shared" si="8"/>
        <v>0.80557999999999952</v>
      </c>
    </row>
    <row r="40" spans="1:20" x14ac:dyDescent="0.25">
      <c r="A40">
        <f t="shared" si="11"/>
        <v>23</v>
      </c>
      <c r="B40" s="15">
        <v>13666</v>
      </c>
      <c r="D40" s="16">
        <f t="shared" si="0"/>
        <v>0.10124054697182479</v>
      </c>
      <c r="F40" s="85">
        <f t="shared" si="12"/>
        <v>2.2000000000000006</v>
      </c>
      <c r="G40">
        <f t="shared" si="1"/>
        <v>0</v>
      </c>
      <c r="H40" s="16">
        <f t="shared" si="2"/>
        <v>28</v>
      </c>
      <c r="I40">
        <f t="shared" si="3"/>
        <v>5.6000000000000001E-2</v>
      </c>
      <c r="J40" s="85">
        <f t="shared" si="9"/>
        <v>0.10000000000000009</v>
      </c>
      <c r="K40" s="16">
        <f t="shared" si="4"/>
        <v>3.3800000000000031E-2</v>
      </c>
      <c r="O40" s="38">
        <f t="shared" si="13"/>
        <v>0.22000000000000006</v>
      </c>
      <c r="P40">
        <f t="shared" si="5"/>
        <v>0</v>
      </c>
      <c r="Q40" s="16">
        <f t="shared" si="6"/>
        <v>439</v>
      </c>
      <c r="R40">
        <f t="shared" si="7"/>
        <v>0.878</v>
      </c>
      <c r="S40" s="85">
        <f t="shared" si="10"/>
        <v>1.0000000000000009E-2</v>
      </c>
      <c r="T40" s="16">
        <f t="shared" si="8"/>
        <v>0.79677999999999949</v>
      </c>
    </row>
    <row r="41" spans="1:20" x14ac:dyDescent="0.25">
      <c r="A41">
        <f t="shared" si="11"/>
        <v>24</v>
      </c>
      <c r="B41" s="15">
        <v>13959</v>
      </c>
      <c r="D41" s="16">
        <f t="shared" si="0"/>
        <v>0.10341115141077874</v>
      </c>
      <c r="F41" s="85">
        <f t="shared" si="12"/>
        <v>2.3000000000000007</v>
      </c>
      <c r="G41">
        <f t="shared" si="1"/>
        <v>0</v>
      </c>
      <c r="H41" s="16">
        <f t="shared" si="2"/>
        <v>24</v>
      </c>
      <c r="I41">
        <f t="shared" si="3"/>
        <v>4.8000000000000001E-2</v>
      </c>
      <c r="J41" s="85">
        <f t="shared" si="9"/>
        <v>0.10000000000000009</v>
      </c>
      <c r="K41" s="16">
        <f t="shared" si="4"/>
        <v>2.8200000000000024E-2</v>
      </c>
      <c r="O41" s="38">
        <f t="shared" si="13"/>
        <v>0.23000000000000007</v>
      </c>
      <c r="P41">
        <f t="shared" si="5"/>
        <v>0</v>
      </c>
      <c r="Q41" s="16">
        <f t="shared" si="6"/>
        <v>436</v>
      </c>
      <c r="R41">
        <f t="shared" si="7"/>
        <v>0.872</v>
      </c>
      <c r="S41" s="85">
        <f t="shared" si="10"/>
        <v>1.0000000000000009E-2</v>
      </c>
      <c r="T41" s="16">
        <f t="shared" si="8"/>
        <v>0.78799999999999948</v>
      </c>
    </row>
    <row r="42" spans="1:20" x14ac:dyDescent="0.25">
      <c r="A42">
        <f t="shared" si="11"/>
        <v>25</v>
      </c>
      <c r="B42" s="15">
        <v>14054</v>
      </c>
      <c r="D42" s="16">
        <f t="shared" si="0"/>
        <v>0.1041149310070266</v>
      </c>
      <c r="F42" s="85">
        <f t="shared" si="12"/>
        <v>2.4000000000000008</v>
      </c>
      <c r="G42">
        <f t="shared" si="1"/>
        <v>0</v>
      </c>
      <c r="H42" s="16">
        <f t="shared" si="2"/>
        <v>20</v>
      </c>
      <c r="I42">
        <f t="shared" si="3"/>
        <v>0.04</v>
      </c>
      <c r="J42" s="85">
        <f t="shared" si="9"/>
        <v>0.10000000000000009</v>
      </c>
      <c r="K42" s="16">
        <f t="shared" si="4"/>
        <v>2.3400000000000018E-2</v>
      </c>
      <c r="O42" s="38">
        <f t="shared" si="13"/>
        <v>0.24000000000000007</v>
      </c>
      <c r="P42">
        <f t="shared" si="5"/>
        <v>0</v>
      </c>
      <c r="Q42" s="16">
        <f t="shared" si="6"/>
        <v>431</v>
      </c>
      <c r="R42">
        <f t="shared" si="7"/>
        <v>0.86199999999999999</v>
      </c>
      <c r="S42" s="85">
        <f t="shared" si="10"/>
        <v>9.9999999999999811E-3</v>
      </c>
      <c r="T42" s="16">
        <f t="shared" si="8"/>
        <v>0.77927999999999942</v>
      </c>
    </row>
    <row r="43" spans="1:20" x14ac:dyDescent="0.25">
      <c r="A43">
        <f t="shared" si="11"/>
        <v>26</v>
      </c>
      <c r="B43" s="15">
        <v>14100</v>
      </c>
      <c r="D43" s="16">
        <f t="shared" si="0"/>
        <v>0.1044557084957361</v>
      </c>
      <c r="F43" s="85">
        <f t="shared" si="12"/>
        <v>2.5000000000000009</v>
      </c>
      <c r="G43">
        <f t="shared" si="1"/>
        <v>0</v>
      </c>
      <c r="H43" s="16">
        <f t="shared" si="2"/>
        <v>16</v>
      </c>
      <c r="I43">
        <f t="shared" si="3"/>
        <v>3.2000000000000001E-2</v>
      </c>
      <c r="J43" s="85">
        <f t="shared" si="9"/>
        <v>0.10000000000000009</v>
      </c>
      <c r="K43" s="16">
        <f t="shared" si="4"/>
        <v>1.9400000000000014E-2</v>
      </c>
      <c r="O43" s="38">
        <f t="shared" si="13"/>
        <v>0.25000000000000006</v>
      </c>
      <c r="P43">
        <f t="shared" si="5"/>
        <v>0</v>
      </c>
      <c r="Q43" s="16">
        <f t="shared" si="6"/>
        <v>427</v>
      </c>
      <c r="R43">
        <f t="shared" si="7"/>
        <v>0.85399999999999998</v>
      </c>
      <c r="S43" s="85">
        <f t="shared" si="10"/>
        <v>1.0000000000000009E-2</v>
      </c>
      <c r="T43" s="16">
        <f t="shared" si="8"/>
        <v>0.77065999999999946</v>
      </c>
    </row>
    <row r="44" spans="1:20" x14ac:dyDescent="0.25">
      <c r="A44">
        <f t="shared" si="11"/>
        <v>27</v>
      </c>
      <c r="B44" s="15">
        <v>15925</v>
      </c>
      <c r="D44" s="16">
        <f t="shared" si="0"/>
        <v>0.11797568494997145</v>
      </c>
      <c r="F44" s="85">
        <f t="shared" si="12"/>
        <v>2.600000000000001</v>
      </c>
      <c r="G44">
        <f t="shared" si="1"/>
        <v>0</v>
      </c>
      <c r="H44" s="16">
        <f t="shared" si="2"/>
        <v>13</v>
      </c>
      <c r="I44">
        <f t="shared" si="3"/>
        <v>2.5999999999999999E-2</v>
      </c>
      <c r="J44" s="85">
        <f t="shared" si="9"/>
        <v>0.10000000000000009</v>
      </c>
      <c r="K44" s="16">
        <f t="shared" si="4"/>
        <v>1.6200000000000013E-2</v>
      </c>
      <c r="O44" s="38">
        <f t="shared" si="13"/>
        <v>0.26000000000000006</v>
      </c>
      <c r="P44">
        <f t="shared" si="5"/>
        <v>0</v>
      </c>
      <c r="Q44" s="16">
        <f t="shared" si="6"/>
        <v>424</v>
      </c>
      <c r="R44">
        <f t="shared" si="7"/>
        <v>0.84799999999999998</v>
      </c>
      <c r="S44" s="85">
        <f t="shared" si="10"/>
        <v>1.0000000000000009E-2</v>
      </c>
      <c r="T44" s="16">
        <f t="shared" si="8"/>
        <v>0.76211999999999946</v>
      </c>
    </row>
    <row r="45" spans="1:20" x14ac:dyDescent="0.25">
      <c r="A45">
        <f t="shared" si="11"/>
        <v>28</v>
      </c>
      <c r="B45" s="15">
        <v>16591</v>
      </c>
      <c r="D45" s="16">
        <f t="shared" si="0"/>
        <v>0.1229095503299828</v>
      </c>
      <c r="F45" s="85">
        <f t="shared" si="12"/>
        <v>2.7000000000000011</v>
      </c>
      <c r="G45">
        <f t="shared" si="1"/>
        <v>0</v>
      </c>
      <c r="H45" s="16">
        <f t="shared" si="2"/>
        <v>12</v>
      </c>
      <c r="I45">
        <f t="shared" si="3"/>
        <v>2.4E-2</v>
      </c>
      <c r="J45" s="85">
        <f t="shared" si="9"/>
        <v>0.10000000000000009</v>
      </c>
      <c r="K45" s="16">
        <f t="shared" si="4"/>
        <v>1.3600000000000011E-2</v>
      </c>
      <c r="O45" s="38">
        <f t="shared" si="13"/>
        <v>0.27000000000000007</v>
      </c>
      <c r="P45">
        <f t="shared" si="5"/>
        <v>0</v>
      </c>
      <c r="Q45" s="16">
        <f t="shared" si="6"/>
        <v>420</v>
      </c>
      <c r="R45">
        <f t="shared" si="7"/>
        <v>0.84</v>
      </c>
      <c r="S45" s="85">
        <f t="shared" si="10"/>
        <v>1.0000000000000009E-2</v>
      </c>
      <c r="T45" s="16">
        <f t="shared" si="8"/>
        <v>0.75363999999999942</v>
      </c>
    </row>
    <row r="46" spans="1:20" x14ac:dyDescent="0.25">
      <c r="A46">
        <f t="shared" si="11"/>
        <v>29</v>
      </c>
      <c r="B46" s="15">
        <v>16901</v>
      </c>
      <c r="D46" s="16">
        <f t="shared" si="0"/>
        <v>0.12520609427563373</v>
      </c>
      <c r="F46" s="85">
        <f t="shared" si="12"/>
        <v>2.8000000000000012</v>
      </c>
      <c r="G46">
        <f t="shared" si="1"/>
        <v>0</v>
      </c>
      <c r="H46" s="16">
        <f t="shared" si="2"/>
        <v>9</v>
      </c>
      <c r="I46">
        <f t="shared" si="3"/>
        <v>1.7999999999999999E-2</v>
      </c>
      <c r="J46" s="85">
        <f t="shared" si="9"/>
        <v>0.10000000000000009</v>
      </c>
      <c r="K46" s="16">
        <f t="shared" si="4"/>
        <v>1.1200000000000009E-2</v>
      </c>
      <c r="O46" s="38">
        <f t="shared" si="13"/>
        <v>0.28000000000000008</v>
      </c>
      <c r="P46">
        <f t="shared" si="5"/>
        <v>0</v>
      </c>
      <c r="Q46" s="16">
        <f t="shared" si="6"/>
        <v>414</v>
      </c>
      <c r="R46">
        <f t="shared" si="7"/>
        <v>0.82799999999999996</v>
      </c>
      <c r="S46" s="85">
        <f t="shared" si="10"/>
        <v>1.0000000000000009E-2</v>
      </c>
      <c r="T46" s="16">
        <f t="shared" si="8"/>
        <v>0.74523999999999946</v>
      </c>
    </row>
    <row r="47" spans="1:20" x14ac:dyDescent="0.25">
      <c r="A47">
        <f t="shared" si="11"/>
        <v>30</v>
      </c>
      <c r="B47" s="15">
        <v>17043</v>
      </c>
      <c r="D47" s="16">
        <f t="shared" si="0"/>
        <v>0.12625805956686739</v>
      </c>
      <c r="F47" s="85">
        <f t="shared" si="12"/>
        <v>2.9000000000000012</v>
      </c>
      <c r="G47">
        <f t="shared" si="1"/>
        <v>0</v>
      </c>
      <c r="H47" s="16">
        <f t="shared" si="2"/>
        <v>9</v>
      </c>
      <c r="I47">
        <f t="shared" si="3"/>
        <v>1.7999999999999999E-2</v>
      </c>
      <c r="J47" s="85">
        <f t="shared" si="9"/>
        <v>0.10000000000000009</v>
      </c>
      <c r="K47" s="16">
        <f t="shared" si="4"/>
        <v>9.4000000000000073E-3</v>
      </c>
      <c r="O47" s="38">
        <f t="shared" si="13"/>
        <v>0.29000000000000009</v>
      </c>
      <c r="P47">
        <f t="shared" si="5"/>
        <v>0</v>
      </c>
      <c r="Q47" s="16">
        <f t="shared" si="6"/>
        <v>411</v>
      </c>
      <c r="R47">
        <f t="shared" si="7"/>
        <v>0.82199999999999995</v>
      </c>
      <c r="S47" s="85">
        <f t="shared" si="10"/>
        <v>1.0000000000000009E-2</v>
      </c>
      <c r="T47" s="16">
        <f t="shared" si="8"/>
        <v>0.7369599999999995</v>
      </c>
    </row>
    <row r="48" spans="1:20" x14ac:dyDescent="0.25">
      <c r="A48">
        <f t="shared" si="11"/>
        <v>31</v>
      </c>
      <c r="B48" s="15">
        <v>17168</v>
      </c>
      <c r="D48" s="16">
        <f t="shared" si="0"/>
        <v>0.12718408535140407</v>
      </c>
      <c r="F48" s="85">
        <f t="shared" si="12"/>
        <v>3.0000000000000013</v>
      </c>
      <c r="G48">
        <f t="shared" si="1"/>
        <v>0</v>
      </c>
      <c r="H48" s="16">
        <f t="shared" si="2"/>
        <v>8</v>
      </c>
      <c r="I48">
        <f t="shared" si="3"/>
        <v>1.6E-2</v>
      </c>
      <c r="J48" s="85">
        <f t="shared" si="9"/>
        <v>0.10000000000000009</v>
      </c>
      <c r="K48" s="16">
        <f t="shared" si="4"/>
        <v>7.6000000000000061E-3</v>
      </c>
      <c r="O48" s="38">
        <f t="shared" si="13"/>
        <v>0.3000000000000001</v>
      </c>
      <c r="P48">
        <f t="shared" si="5"/>
        <v>0</v>
      </c>
      <c r="Q48" s="16">
        <f t="shared" si="6"/>
        <v>408</v>
      </c>
      <c r="R48">
        <f t="shared" si="7"/>
        <v>0.81599999999999995</v>
      </c>
      <c r="S48" s="85">
        <f t="shared" si="10"/>
        <v>1.0000000000000009E-2</v>
      </c>
      <c r="T48" s="16">
        <f t="shared" si="8"/>
        <v>0.7287399999999995</v>
      </c>
    </row>
    <row r="49" spans="1:20" x14ac:dyDescent="0.25">
      <c r="A49">
        <f t="shared" si="11"/>
        <v>32</v>
      </c>
      <c r="B49" s="15">
        <v>17173</v>
      </c>
      <c r="D49" s="16">
        <f t="shared" si="0"/>
        <v>0.12722112638278552</v>
      </c>
      <c r="F49" s="85">
        <f t="shared" si="12"/>
        <v>3.1000000000000014</v>
      </c>
      <c r="G49">
        <f t="shared" si="1"/>
        <v>0</v>
      </c>
      <c r="H49" s="16">
        <f t="shared" si="2"/>
        <v>7</v>
      </c>
      <c r="I49">
        <f t="shared" si="3"/>
        <v>1.4E-2</v>
      </c>
      <c r="J49" s="85">
        <f t="shared" si="9"/>
        <v>0.10000000000000009</v>
      </c>
      <c r="K49" s="16">
        <f t="shared" si="4"/>
        <v>6.0000000000000045E-3</v>
      </c>
      <c r="O49" s="38">
        <f t="shared" si="13"/>
        <v>0.31000000000000011</v>
      </c>
      <c r="P49">
        <f t="shared" si="5"/>
        <v>0</v>
      </c>
      <c r="Q49" s="16">
        <f t="shared" si="6"/>
        <v>407</v>
      </c>
      <c r="R49">
        <f t="shared" si="7"/>
        <v>0.81399999999999995</v>
      </c>
      <c r="S49" s="85">
        <f t="shared" si="10"/>
        <v>1.0000000000000009E-2</v>
      </c>
      <c r="T49" s="16">
        <f t="shared" si="8"/>
        <v>0.72057999999999944</v>
      </c>
    </row>
    <row r="50" spans="1:20" x14ac:dyDescent="0.25">
      <c r="A50">
        <f t="shared" si="11"/>
        <v>33</v>
      </c>
      <c r="B50" s="15">
        <v>17810</v>
      </c>
      <c r="D50" s="16">
        <f t="shared" si="0"/>
        <v>0.13194015378078439</v>
      </c>
      <c r="F50" s="85">
        <f t="shared" si="12"/>
        <v>3.2000000000000015</v>
      </c>
      <c r="G50">
        <f t="shared" si="1"/>
        <v>0</v>
      </c>
      <c r="H50" s="16">
        <f t="shared" si="2"/>
        <v>5</v>
      </c>
      <c r="I50">
        <f t="shared" si="3"/>
        <v>0.01</v>
      </c>
      <c r="J50" s="85">
        <f t="shared" si="9"/>
        <v>0.10000000000000009</v>
      </c>
      <c r="K50" s="16">
        <f t="shared" si="4"/>
        <v>4.6000000000000034E-3</v>
      </c>
      <c r="O50" s="38">
        <f t="shared" si="13"/>
        <v>0.32000000000000012</v>
      </c>
      <c r="P50">
        <f t="shared" si="5"/>
        <v>0</v>
      </c>
      <c r="Q50" s="16">
        <f t="shared" si="6"/>
        <v>404</v>
      </c>
      <c r="R50">
        <f t="shared" si="7"/>
        <v>0.80800000000000005</v>
      </c>
      <c r="S50" s="85">
        <f t="shared" si="10"/>
        <v>1.0000000000000009E-2</v>
      </c>
      <c r="T50" s="16">
        <f t="shared" si="8"/>
        <v>0.71243999999999941</v>
      </c>
    </row>
    <row r="51" spans="1:20" x14ac:dyDescent="0.25">
      <c r="A51">
        <f t="shared" si="11"/>
        <v>34</v>
      </c>
      <c r="B51" s="15">
        <v>17898</v>
      </c>
      <c r="D51" s="16">
        <f t="shared" si="0"/>
        <v>0.13259207593309819</v>
      </c>
      <c r="F51" s="85">
        <f t="shared" si="12"/>
        <v>3.3000000000000016</v>
      </c>
      <c r="G51">
        <f t="shared" si="1"/>
        <v>0</v>
      </c>
      <c r="H51" s="16">
        <f t="shared" si="2"/>
        <v>3</v>
      </c>
      <c r="I51">
        <f t="shared" si="3"/>
        <v>6.0000000000000001E-3</v>
      </c>
      <c r="J51" s="85">
        <f t="shared" si="9"/>
        <v>0.10000000000000009</v>
      </c>
      <c r="K51" s="16">
        <f t="shared" si="4"/>
        <v>3.6000000000000021E-3</v>
      </c>
      <c r="O51" s="38">
        <f t="shared" si="13"/>
        <v>0.33000000000000013</v>
      </c>
      <c r="P51">
        <f t="shared" si="5"/>
        <v>0</v>
      </c>
      <c r="Q51" s="16">
        <f t="shared" si="6"/>
        <v>402</v>
      </c>
      <c r="R51">
        <f t="shared" si="7"/>
        <v>0.80400000000000005</v>
      </c>
      <c r="S51" s="85">
        <f t="shared" si="10"/>
        <v>1.0000000000000009E-2</v>
      </c>
      <c r="T51" s="16">
        <f t="shared" si="8"/>
        <v>0.70435999999999943</v>
      </c>
    </row>
    <row r="52" spans="1:20" x14ac:dyDescent="0.25">
      <c r="A52">
        <f t="shared" si="11"/>
        <v>35</v>
      </c>
      <c r="B52" s="15">
        <v>18127</v>
      </c>
      <c r="D52" s="16">
        <f t="shared" si="0"/>
        <v>0.13428855517036936</v>
      </c>
      <c r="F52" s="85">
        <f t="shared" si="12"/>
        <v>3.4000000000000017</v>
      </c>
      <c r="G52">
        <f t="shared" si="1"/>
        <v>0</v>
      </c>
      <c r="H52" s="16">
        <f t="shared" si="2"/>
        <v>3</v>
      </c>
      <c r="I52">
        <f t="shared" si="3"/>
        <v>6.0000000000000001E-3</v>
      </c>
      <c r="J52" s="85">
        <f t="shared" si="9"/>
        <v>0.10000000000000009</v>
      </c>
      <c r="K52" s="16">
        <f t="shared" si="4"/>
        <v>3.0000000000000014E-3</v>
      </c>
      <c r="O52" s="38">
        <f t="shared" si="13"/>
        <v>0.34000000000000014</v>
      </c>
      <c r="P52">
        <f t="shared" si="5"/>
        <v>0</v>
      </c>
      <c r="Q52" s="16">
        <f t="shared" si="6"/>
        <v>400</v>
      </c>
      <c r="R52">
        <f t="shared" si="7"/>
        <v>0.8</v>
      </c>
      <c r="S52" s="85">
        <f t="shared" si="10"/>
        <v>1.0000000000000009E-2</v>
      </c>
      <c r="T52" s="16">
        <f t="shared" si="8"/>
        <v>0.69631999999999938</v>
      </c>
    </row>
    <row r="53" spans="1:20" x14ac:dyDescent="0.25">
      <c r="A53">
        <f t="shared" si="11"/>
        <v>36</v>
      </c>
      <c r="B53" s="15">
        <v>18500</v>
      </c>
      <c r="D53" s="16">
        <f t="shared" si="0"/>
        <v>0.13705181611142678</v>
      </c>
      <c r="F53" s="85">
        <f t="shared" si="12"/>
        <v>3.5000000000000018</v>
      </c>
      <c r="G53">
        <f t="shared" si="1"/>
        <v>0</v>
      </c>
      <c r="H53" s="16">
        <f t="shared" si="2"/>
        <v>3</v>
      </c>
      <c r="I53">
        <f t="shared" si="3"/>
        <v>6.0000000000000001E-3</v>
      </c>
      <c r="J53" s="85">
        <f t="shared" si="9"/>
        <v>0.10000000000000009</v>
      </c>
      <c r="K53" s="39">
        <f>K54+J53*I53</f>
        <v>2.4000000000000007E-3</v>
      </c>
      <c r="O53" s="38">
        <f t="shared" si="13"/>
        <v>0.35000000000000014</v>
      </c>
      <c r="P53">
        <f t="shared" si="5"/>
        <v>0</v>
      </c>
      <c r="Q53" s="16">
        <f t="shared" si="6"/>
        <v>398</v>
      </c>
      <c r="R53">
        <f t="shared" si="7"/>
        <v>0.79600000000000004</v>
      </c>
      <c r="S53" s="85">
        <f t="shared" si="10"/>
        <v>1.0000000000000009E-2</v>
      </c>
      <c r="T53" s="16">
        <f t="shared" si="8"/>
        <v>0.68831999999999938</v>
      </c>
    </row>
    <row r="54" spans="1:20" x14ac:dyDescent="0.25">
      <c r="A54">
        <f t="shared" si="11"/>
        <v>37</v>
      </c>
      <c r="B54" s="15">
        <v>18551</v>
      </c>
      <c r="D54" s="16">
        <f t="shared" si="0"/>
        <v>0.13742963463151775</v>
      </c>
      <c r="F54" s="85">
        <f t="shared" si="12"/>
        <v>3.6000000000000019</v>
      </c>
      <c r="G54">
        <f t="shared" si="1"/>
        <v>0</v>
      </c>
      <c r="H54" s="16">
        <f t="shared" si="2"/>
        <v>3</v>
      </c>
      <c r="I54">
        <f t="shared" si="3"/>
        <v>6.0000000000000001E-3</v>
      </c>
      <c r="J54" s="85">
        <f t="shared" si="9"/>
        <v>0.10000000000000009</v>
      </c>
      <c r="K54" s="39">
        <f>K55+J54*I54</f>
        <v>1.8E-3</v>
      </c>
      <c r="O54" s="38">
        <f t="shared" si="13"/>
        <v>0.36000000000000015</v>
      </c>
      <c r="P54">
        <f t="shared" si="5"/>
        <v>0</v>
      </c>
      <c r="Q54" s="16">
        <f t="shared" si="6"/>
        <v>393</v>
      </c>
      <c r="R54">
        <f t="shared" si="7"/>
        <v>0.78600000000000003</v>
      </c>
      <c r="S54" s="85">
        <f t="shared" si="10"/>
        <v>1.0000000000000009E-2</v>
      </c>
      <c r="T54" s="16">
        <f t="shared" si="8"/>
        <v>0.68035999999999941</v>
      </c>
    </row>
    <row r="55" spans="1:20" x14ac:dyDescent="0.25">
      <c r="A55">
        <f t="shared" si="11"/>
        <v>38</v>
      </c>
      <c r="B55" s="15">
        <v>18817</v>
      </c>
      <c r="D55" s="16">
        <f t="shared" si="0"/>
        <v>0.13940021750101178</v>
      </c>
      <c r="F55" s="85">
        <f t="shared" si="12"/>
        <v>3.700000000000002</v>
      </c>
      <c r="G55">
        <f t="shared" si="1"/>
        <v>0</v>
      </c>
      <c r="H55" s="16">
        <f t="shared" si="2"/>
        <v>2</v>
      </c>
      <c r="I55">
        <f t="shared" si="3"/>
        <v>4.0000000000000001E-3</v>
      </c>
      <c r="J55" s="85">
        <f t="shared" si="9"/>
        <v>0.10000000000000009</v>
      </c>
      <c r="K55" s="39">
        <f>K56+J55*I55</f>
        <v>1.1999999999999992E-3</v>
      </c>
      <c r="O55" s="38">
        <f t="shared" si="13"/>
        <v>0.37000000000000016</v>
      </c>
      <c r="P55">
        <f t="shared" si="5"/>
        <v>0</v>
      </c>
      <c r="Q55" s="16">
        <f t="shared" si="6"/>
        <v>390</v>
      </c>
      <c r="R55">
        <f t="shared" si="7"/>
        <v>0.78</v>
      </c>
      <c r="S55" s="85">
        <f t="shared" si="10"/>
        <v>1.0000000000000009E-2</v>
      </c>
      <c r="T55" s="16">
        <f t="shared" si="8"/>
        <v>0.67249999999999943</v>
      </c>
    </row>
    <row r="56" spans="1:20" x14ac:dyDescent="0.25">
      <c r="A56">
        <f t="shared" si="11"/>
        <v>39</v>
      </c>
      <c r="B56" s="15">
        <v>19237</v>
      </c>
      <c r="D56" s="16">
        <f t="shared" si="0"/>
        <v>0.14251166413705499</v>
      </c>
      <c r="F56" s="85">
        <f t="shared" si="12"/>
        <v>3.800000000000002</v>
      </c>
      <c r="G56">
        <f t="shared" si="1"/>
        <v>0</v>
      </c>
      <c r="H56" s="16">
        <f t="shared" si="2"/>
        <v>2</v>
      </c>
      <c r="I56">
        <f t="shared" si="3"/>
        <v>4.0000000000000001E-3</v>
      </c>
      <c r="J56" s="85">
        <f t="shared" si="9"/>
        <v>0.10000000000000009</v>
      </c>
      <c r="K56" s="39">
        <f>K57+J56*I56</f>
        <v>7.9999999999999895E-4</v>
      </c>
      <c r="O56" s="38">
        <f t="shared" si="13"/>
        <v>0.38000000000000017</v>
      </c>
      <c r="P56">
        <f t="shared" si="5"/>
        <v>0</v>
      </c>
      <c r="Q56" s="16">
        <f t="shared" si="6"/>
        <v>388</v>
      </c>
      <c r="R56">
        <f t="shared" si="7"/>
        <v>0.77600000000000002</v>
      </c>
      <c r="S56" s="85">
        <f t="shared" si="10"/>
        <v>1.0000000000000009E-2</v>
      </c>
      <c r="T56" s="16">
        <f t="shared" si="8"/>
        <v>0.6646999999999994</v>
      </c>
    </row>
    <row r="57" spans="1:20" x14ac:dyDescent="0.25">
      <c r="A57">
        <f t="shared" si="11"/>
        <v>40</v>
      </c>
      <c r="B57" s="15">
        <v>19784</v>
      </c>
      <c r="D57" s="16">
        <f t="shared" si="0"/>
        <v>0.14656395297018743</v>
      </c>
      <c r="F57" s="85">
        <f t="shared" si="12"/>
        <v>3.9000000000000021</v>
      </c>
      <c r="G57">
        <f t="shared" si="1"/>
        <v>0</v>
      </c>
      <c r="H57" s="16">
        <f t="shared" si="2"/>
        <v>2</v>
      </c>
      <c r="I57">
        <f t="shared" si="3"/>
        <v>4.0000000000000001E-3</v>
      </c>
      <c r="J57" s="85">
        <f t="shared" si="9"/>
        <v>9.9999999999999645E-2</v>
      </c>
      <c r="K57" s="16">
        <f>K58+J57*I57</f>
        <v>3.9999999999999861E-4</v>
      </c>
      <c r="O57" s="38">
        <f t="shared" si="13"/>
        <v>0.39000000000000018</v>
      </c>
      <c r="P57">
        <f t="shared" si="5"/>
        <v>0</v>
      </c>
      <c r="Q57" s="16">
        <f t="shared" si="6"/>
        <v>387</v>
      </c>
      <c r="R57">
        <f t="shared" si="7"/>
        <v>0.77400000000000002</v>
      </c>
      <c r="S57" s="85">
        <f t="shared" si="10"/>
        <v>1.0000000000000009E-2</v>
      </c>
      <c r="T57" s="16">
        <f t="shared" si="8"/>
        <v>0.65693999999999941</v>
      </c>
    </row>
    <row r="58" spans="1:20" x14ac:dyDescent="0.25">
      <c r="A58">
        <f t="shared" si="11"/>
        <v>41</v>
      </c>
      <c r="B58" s="15">
        <v>19892</v>
      </c>
      <c r="D58" s="16">
        <f t="shared" si="0"/>
        <v>0.14736403924802713</v>
      </c>
      <c r="F58" s="85">
        <f t="shared" si="12"/>
        <v>4.0000000000000018</v>
      </c>
      <c r="G58">
        <f t="shared" si="1"/>
        <v>0</v>
      </c>
      <c r="H58" s="16">
        <f t="shared" si="2"/>
        <v>0</v>
      </c>
      <c r="I58">
        <f t="shared" si="3"/>
        <v>0</v>
      </c>
      <c r="J58" s="85">
        <f t="shared" si="9"/>
        <v>9.9999999999997868E-2</v>
      </c>
      <c r="K58" s="16">
        <f>J58*I58</f>
        <v>0</v>
      </c>
      <c r="O58" s="38">
        <f t="shared" si="13"/>
        <v>0.40000000000000019</v>
      </c>
      <c r="P58">
        <f t="shared" si="5"/>
        <v>0</v>
      </c>
      <c r="Q58" s="16">
        <f t="shared" si="6"/>
        <v>381</v>
      </c>
      <c r="R58">
        <f t="shared" si="7"/>
        <v>0.76200000000000001</v>
      </c>
      <c r="S58" s="85">
        <f t="shared" si="10"/>
        <v>1.0000000000000009E-2</v>
      </c>
      <c r="T58" s="16">
        <f t="shared" si="8"/>
        <v>0.64919999999999944</v>
      </c>
    </row>
    <row r="59" spans="1:20" x14ac:dyDescent="0.25">
      <c r="A59">
        <f t="shared" si="11"/>
        <v>42</v>
      </c>
      <c r="B59" s="15">
        <v>20139</v>
      </c>
      <c r="D59" s="16">
        <f t="shared" si="0"/>
        <v>0.14919386619827157</v>
      </c>
      <c r="F59">
        <v>4.0999999999999996</v>
      </c>
      <c r="O59" s="38">
        <f t="shared" si="13"/>
        <v>0.4100000000000002</v>
      </c>
      <c r="P59">
        <f t="shared" si="5"/>
        <v>0</v>
      </c>
      <c r="Q59" s="16">
        <f t="shared" si="6"/>
        <v>374</v>
      </c>
      <c r="R59">
        <f t="shared" si="7"/>
        <v>0.748</v>
      </c>
      <c r="S59" s="85">
        <f t="shared" si="10"/>
        <v>1.0000000000000009E-2</v>
      </c>
      <c r="T59" s="16">
        <f t="shared" si="8"/>
        <v>0.64157999999999948</v>
      </c>
    </row>
    <row r="60" spans="1:20" x14ac:dyDescent="0.25">
      <c r="A60">
        <f t="shared" si="11"/>
        <v>43</v>
      </c>
      <c r="B60" s="15">
        <v>20294</v>
      </c>
      <c r="D60" s="16">
        <f t="shared" si="0"/>
        <v>0.15034213817109704</v>
      </c>
      <c r="O60" s="38">
        <f t="shared" si="13"/>
        <v>0.42000000000000021</v>
      </c>
      <c r="P60">
        <f t="shared" si="5"/>
        <v>0</v>
      </c>
      <c r="Q60" s="16">
        <f t="shared" si="6"/>
        <v>371</v>
      </c>
      <c r="R60">
        <f t="shared" si="7"/>
        <v>0.74199999999999999</v>
      </c>
      <c r="S60" s="85">
        <f t="shared" si="10"/>
        <v>1.0000000000000009E-2</v>
      </c>
      <c r="T60" s="16">
        <f t="shared" si="8"/>
        <v>0.63409999999999944</v>
      </c>
    </row>
    <row r="61" spans="1:20" x14ac:dyDescent="0.25">
      <c r="A61">
        <f t="shared" si="11"/>
        <v>44</v>
      </c>
      <c r="B61" s="15">
        <v>21097</v>
      </c>
      <c r="D61" s="16">
        <f t="shared" si="0"/>
        <v>0.1562909278109606</v>
      </c>
      <c r="O61" s="38">
        <f t="shared" si="13"/>
        <v>0.43000000000000022</v>
      </c>
      <c r="P61">
        <f t="shared" si="5"/>
        <v>0</v>
      </c>
      <c r="Q61" s="16">
        <f t="shared" si="6"/>
        <v>367</v>
      </c>
      <c r="R61">
        <f t="shared" si="7"/>
        <v>0.73399999999999999</v>
      </c>
      <c r="S61" s="85">
        <f t="shared" si="10"/>
        <v>1.0000000000000009E-2</v>
      </c>
      <c r="T61" s="16">
        <f t="shared" si="8"/>
        <v>0.62667999999999946</v>
      </c>
    </row>
    <row r="62" spans="1:20" x14ac:dyDescent="0.25">
      <c r="A62">
        <f t="shared" si="11"/>
        <v>45</v>
      </c>
      <c r="B62" s="15">
        <v>21778</v>
      </c>
      <c r="D62" s="16">
        <f t="shared" si="0"/>
        <v>0.16133591628511637</v>
      </c>
      <c r="O62" s="38">
        <f t="shared" si="13"/>
        <v>0.44000000000000022</v>
      </c>
      <c r="P62">
        <f t="shared" si="5"/>
        <v>0</v>
      </c>
      <c r="Q62" s="16">
        <f t="shared" si="6"/>
        <v>365</v>
      </c>
      <c r="R62">
        <f t="shared" si="7"/>
        <v>0.73</v>
      </c>
      <c r="S62" s="85">
        <f t="shared" si="10"/>
        <v>1.0000000000000009E-2</v>
      </c>
      <c r="T62" s="16">
        <f t="shared" si="8"/>
        <v>0.61933999999999945</v>
      </c>
    </row>
    <row r="63" spans="1:20" x14ac:dyDescent="0.25">
      <c r="A63">
        <f t="shared" si="11"/>
        <v>46</v>
      </c>
      <c r="B63" s="15">
        <v>21792</v>
      </c>
      <c r="D63" s="16">
        <f t="shared" si="0"/>
        <v>0.16143963117298446</v>
      </c>
      <c r="O63" s="38">
        <f t="shared" si="13"/>
        <v>0.45000000000000023</v>
      </c>
      <c r="P63">
        <f t="shared" si="5"/>
        <v>0</v>
      </c>
      <c r="Q63" s="16">
        <f t="shared" si="6"/>
        <v>363</v>
      </c>
      <c r="R63">
        <f t="shared" si="7"/>
        <v>0.72599999999999998</v>
      </c>
      <c r="S63" s="85">
        <f t="shared" si="10"/>
        <v>1.0000000000000009E-2</v>
      </c>
      <c r="T63" s="16">
        <f t="shared" si="8"/>
        <v>0.61203999999999947</v>
      </c>
    </row>
    <row r="64" spans="1:20" x14ac:dyDescent="0.25">
      <c r="A64">
        <f t="shared" si="11"/>
        <v>47</v>
      </c>
      <c r="B64" s="15">
        <v>22098</v>
      </c>
      <c r="D64" s="16">
        <f t="shared" si="0"/>
        <v>0.16370654229353024</v>
      </c>
      <c r="O64" s="38">
        <f t="shared" si="13"/>
        <v>0.46000000000000024</v>
      </c>
      <c r="P64">
        <f t="shared" si="5"/>
        <v>0</v>
      </c>
      <c r="Q64" s="16">
        <f t="shared" si="6"/>
        <v>360</v>
      </c>
      <c r="R64">
        <f t="shared" si="7"/>
        <v>0.72</v>
      </c>
      <c r="S64" s="85">
        <f t="shared" si="10"/>
        <v>1.0000000000000009E-2</v>
      </c>
      <c r="T64" s="16">
        <f t="shared" si="8"/>
        <v>0.60477999999999943</v>
      </c>
    </row>
    <row r="65" spans="1:20" x14ac:dyDescent="0.25">
      <c r="A65">
        <f t="shared" si="11"/>
        <v>48</v>
      </c>
      <c r="B65" s="15">
        <v>24527</v>
      </c>
      <c r="D65" s="16">
        <f t="shared" si="0"/>
        <v>0.18170107533864674</v>
      </c>
      <c r="O65" s="38">
        <f t="shared" si="13"/>
        <v>0.47000000000000025</v>
      </c>
      <c r="P65">
        <f t="shared" si="5"/>
        <v>0</v>
      </c>
      <c r="Q65" s="16">
        <f t="shared" si="6"/>
        <v>354</v>
      </c>
      <c r="R65">
        <f t="shared" si="7"/>
        <v>0.70799999999999996</v>
      </c>
      <c r="S65" s="85">
        <f t="shared" si="10"/>
        <v>1.0000000000000009E-2</v>
      </c>
      <c r="T65" s="16">
        <f t="shared" si="8"/>
        <v>0.59757999999999944</v>
      </c>
    </row>
    <row r="66" spans="1:20" x14ac:dyDescent="0.25">
      <c r="A66">
        <f t="shared" si="11"/>
        <v>49</v>
      </c>
      <c r="B66" s="15">
        <v>25179</v>
      </c>
      <c r="D66" s="16">
        <f t="shared" si="0"/>
        <v>0.18653122583079002</v>
      </c>
      <c r="O66" s="38">
        <f t="shared" si="13"/>
        <v>0.48000000000000026</v>
      </c>
      <c r="P66">
        <f t="shared" si="5"/>
        <v>0</v>
      </c>
      <c r="Q66" s="16">
        <f t="shared" si="6"/>
        <v>348</v>
      </c>
      <c r="R66">
        <f t="shared" si="7"/>
        <v>0.69599999999999995</v>
      </c>
      <c r="S66" s="85">
        <f t="shared" si="10"/>
        <v>1.0000000000000009E-2</v>
      </c>
      <c r="T66" s="16">
        <f t="shared" si="8"/>
        <v>0.59049999999999947</v>
      </c>
    </row>
    <row r="67" spans="1:20" x14ac:dyDescent="0.25">
      <c r="A67">
        <f t="shared" si="11"/>
        <v>50</v>
      </c>
      <c r="B67" s="15">
        <v>26007</v>
      </c>
      <c r="D67" s="16">
        <f t="shared" si="0"/>
        <v>0.19266522062756089</v>
      </c>
      <c r="O67" s="38">
        <f t="shared" si="13"/>
        <v>0.49000000000000027</v>
      </c>
      <c r="P67">
        <f t="shared" si="5"/>
        <v>0</v>
      </c>
      <c r="Q67" s="16">
        <f t="shared" si="6"/>
        <v>345</v>
      </c>
      <c r="R67">
        <f t="shared" si="7"/>
        <v>0.69</v>
      </c>
      <c r="S67" s="85">
        <f t="shared" si="10"/>
        <v>9.9999999999999534E-3</v>
      </c>
      <c r="T67" s="16">
        <f t="shared" si="8"/>
        <v>0.5835399999999995</v>
      </c>
    </row>
    <row r="68" spans="1:20" x14ac:dyDescent="0.25">
      <c r="A68">
        <f t="shared" si="11"/>
        <v>51</v>
      </c>
      <c r="B68" s="15">
        <v>26260</v>
      </c>
      <c r="D68" s="16">
        <f t="shared" si="0"/>
        <v>0.19453949681546312</v>
      </c>
      <c r="O68" s="103">
        <f t="shared" si="13"/>
        <v>0.50000000000000022</v>
      </c>
      <c r="P68">
        <f t="shared" si="5"/>
        <v>0</v>
      </c>
      <c r="Q68" s="16">
        <f t="shared" si="6"/>
        <v>345</v>
      </c>
      <c r="R68">
        <f t="shared" si="7"/>
        <v>0.69</v>
      </c>
      <c r="S68" s="85">
        <f t="shared" si="10"/>
        <v>1.0000000000000009E-2</v>
      </c>
      <c r="T68" s="56">
        <f t="shared" si="8"/>
        <v>0.57663999999999949</v>
      </c>
    </row>
    <row r="69" spans="1:20" x14ac:dyDescent="0.25">
      <c r="A69">
        <f t="shared" si="11"/>
        <v>52</v>
      </c>
      <c r="B69" s="15">
        <v>26419</v>
      </c>
      <c r="D69" s="16">
        <f t="shared" si="0"/>
        <v>0.19571740161339374</v>
      </c>
      <c r="O69" s="38">
        <f t="shared" si="13"/>
        <v>0.51000000000000023</v>
      </c>
      <c r="P69">
        <f t="shared" si="5"/>
        <v>0</v>
      </c>
      <c r="Q69" s="16">
        <f t="shared" si="6"/>
        <v>343</v>
      </c>
      <c r="R69">
        <f t="shared" si="7"/>
        <v>0.68600000000000005</v>
      </c>
      <c r="S69" s="85">
        <f t="shared" si="10"/>
        <v>1.0000000000000009E-2</v>
      </c>
      <c r="T69" s="16">
        <f t="shared" si="8"/>
        <v>0.56973999999999947</v>
      </c>
    </row>
    <row r="70" spans="1:20" x14ac:dyDescent="0.25">
      <c r="A70">
        <f t="shared" si="11"/>
        <v>53</v>
      </c>
      <c r="B70" s="15">
        <v>26655</v>
      </c>
      <c r="D70" s="16">
        <f t="shared" si="0"/>
        <v>0.19746573829459899</v>
      </c>
      <c r="O70" s="38">
        <f t="shared" si="13"/>
        <v>0.52000000000000024</v>
      </c>
      <c r="P70">
        <f t="shared" si="5"/>
        <v>0</v>
      </c>
      <c r="Q70" s="16">
        <f t="shared" si="6"/>
        <v>342</v>
      </c>
      <c r="R70">
        <f t="shared" si="7"/>
        <v>0.68400000000000005</v>
      </c>
      <c r="S70" s="85">
        <f t="shared" si="10"/>
        <v>1.0000000000000009E-2</v>
      </c>
      <c r="T70" s="16">
        <f t="shared" si="8"/>
        <v>0.56287999999999949</v>
      </c>
    </row>
    <row r="71" spans="1:20" x14ac:dyDescent="0.25">
      <c r="A71">
        <f t="shared" si="11"/>
        <v>54</v>
      </c>
      <c r="B71" s="15">
        <v>26700</v>
      </c>
      <c r="D71" s="16">
        <f t="shared" si="0"/>
        <v>0.19779910757703217</v>
      </c>
      <c r="O71" s="38">
        <f t="shared" si="13"/>
        <v>0.53000000000000025</v>
      </c>
      <c r="P71">
        <f t="shared" si="5"/>
        <v>0</v>
      </c>
      <c r="Q71" s="16">
        <f t="shared" si="6"/>
        <v>339</v>
      </c>
      <c r="R71">
        <f t="shared" si="7"/>
        <v>0.67800000000000005</v>
      </c>
      <c r="S71" s="85">
        <f t="shared" si="10"/>
        <v>1.0000000000000009E-2</v>
      </c>
      <c r="T71" s="16">
        <f t="shared" si="8"/>
        <v>0.55603999999999953</v>
      </c>
    </row>
    <row r="72" spans="1:20" x14ac:dyDescent="0.25">
      <c r="A72">
        <f t="shared" si="11"/>
        <v>55</v>
      </c>
      <c r="B72" s="15">
        <v>26810</v>
      </c>
      <c r="D72" s="16">
        <f t="shared" si="0"/>
        <v>0.19861401026742445</v>
      </c>
      <c r="O72" s="38">
        <f t="shared" si="13"/>
        <v>0.54000000000000026</v>
      </c>
      <c r="P72">
        <f t="shared" si="5"/>
        <v>0</v>
      </c>
      <c r="Q72" s="16">
        <f t="shared" si="6"/>
        <v>339</v>
      </c>
      <c r="R72">
        <f t="shared" si="7"/>
        <v>0.67800000000000005</v>
      </c>
      <c r="S72" s="85">
        <f t="shared" si="10"/>
        <v>1.0000000000000009E-2</v>
      </c>
      <c r="T72" s="16">
        <f t="shared" si="8"/>
        <v>0.54925999999999953</v>
      </c>
    </row>
    <row r="73" spans="1:20" x14ac:dyDescent="0.25">
      <c r="A73">
        <f t="shared" si="11"/>
        <v>56</v>
      </c>
      <c r="B73" s="15">
        <v>26897</v>
      </c>
      <c r="D73" s="16">
        <f t="shared" si="0"/>
        <v>0.19925852421346196</v>
      </c>
      <c r="O73" s="38">
        <f t="shared" si="13"/>
        <v>0.55000000000000027</v>
      </c>
      <c r="P73">
        <f t="shared" si="5"/>
        <v>0</v>
      </c>
      <c r="Q73" s="16">
        <f t="shared" si="6"/>
        <v>336</v>
      </c>
      <c r="R73">
        <f t="shared" si="7"/>
        <v>0.67200000000000004</v>
      </c>
      <c r="S73" s="85">
        <f t="shared" si="10"/>
        <v>1.0000000000000009E-2</v>
      </c>
      <c r="T73" s="16">
        <f t="shared" si="8"/>
        <v>0.54247999999999952</v>
      </c>
    </row>
    <row r="74" spans="1:20" x14ac:dyDescent="0.25">
      <c r="A74">
        <f t="shared" si="11"/>
        <v>57</v>
      </c>
      <c r="B74" s="15">
        <v>27249</v>
      </c>
      <c r="D74" s="16">
        <f t="shared" si="0"/>
        <v>0.20186621282271722</v>
      </c>
      <c r="O74" s="38">
        <f t="shared" si="13"/>
        <v>0.56000000000000028</v>
      </c>
      <c r="P74">
        <f t="shared" si="5"/>
        <v>0</v>
      </c>
      <c r="Q74" s="16">
        <f t="shared" si="6"/>
        <v>335</v>
      </c>
      <c r="R74">
        <f t="shared" si="7"/>
        <v>0.67</v>
      </c>
      <c r="S74" s="85">
        <f t="shared" si="10"/>
        <v>1.0000000000000009E-2</v>
      </c>
      <c r="T74" s="16">
        <f t="shared" si="8"/>
        <v>0.53575999999999946</v>
      </c>
    </row>
    <row r="75" spans="1:20" x14ac:dyDescent="0.25">
      <c r="A75">
        <f t="shared" si="11"/>
        <v>58</v>
      </c>
      <c r="B75" s="15">
        <v>27427</v>
      </c>
      <c r="D75" s="16">
        <f t="shared" si="0"/>
        <v>0.20318487353989745</v>
      </c>
      <c r="O75" s="38">
        <f t="shared" si="13"/>
        <v>0.57000000000000028</v>
      </c>
      <c r="P75">
        <f t="shared" si="5"/>
        <v>0</v>
      </c>
      <c r="Q75" s="16">
        <f t="shared" si="6"/>
        <v>333</v>
      </c>
      <c r="R75">
        <f t="shared" si="7"/>
        <v>0.66600000000000004</v>
      </c>
      <c r="S75" s="85">
        <f t="shared" si="10"/>
        <v>1.0000000000000009E-2</v>
      </c>
      <c r="T75" s="16">
        <f t="shared" si="8"/>
        <v>0.52905999999999942</v>
      </c>
    </row>
    <row r="76" spans="1:20" x14ac:dyDescent="0.25">
      <c r="A76">
        <f t="shared" si="11"/>
        <v>59</v>
      </c>
      <c r="B76" s="15">
        <v>27871</v>
      </c>
      <c r="D76" s="16">
        <f t="shared" si="0"/>
        <v>0.20647411712657168</v>
      </c>
      <c r="O76" s="38">
        <f t="shared" si="13"/>
        <v>0.58000000000000029</v>
      </c>
      <c r="P76">
        <f t="shared" si="5"/>
        <v>0</v>
      </c>
      <c r="Q76" s="16">
        <f t="shared" si="6"/>
        <v>329</v>
      </c>
      <c r="R76">
        <f t="shared" si="7"/>
        <v>0.65800000000000003</v>
      </c>
      <c r="S76" s="85">
        <f t="shared" si="10"/>
        <v>1.0000000000000009E-2</v>
      </c>
      <c r="T76" s="16">
        <f t="shared" si="8"/>
        <v>0.52239999999999942</v>
      </c>
    </row>
    <row r="77" spans="1:20" x14ac:dyDescent="0.25">
      <c r="A77">
        <f t="shared" si="11"/>
        <v>60</v>
      </c>
      <c r="B77" s="15">
        <v>28204</v>
      </c>
      <c r="D77" s="16">
        <f t="shared" si="0"/>
        <v>0.20894104981657735</v>
      </c>
      <c r="O77" s="38">
        <f t="shared" si="13"/>
        <v>0.5900000000000003</v>
      </c>
      <c r="P77">
        <f t="shared" si="5"/>
        <v>0</v>
      </c>
      <c r="Q77" s="16">
        <f t="shared" si="6"/>
        <v>328</v>
      </c>
      <c r="R77">
        <f t="shared" si="7"/>
        <v>0.65600000000000003</v>
      </c>
      <c r="S77" s="85">
        <f t="shared" si="10"/>
        <v>1.0000000000000009E-2</v>
      </c>
      <c r="T77" s="16">
        <f t="shared" si="8"/>
        <v>0.51581999999999939</v>
      </c>
    </row>
    <row r="78" spans="1:20" x14ac:dyDescent="0.25">
      <c r="A78">
        <f t="shared" si="11"/>
        <v>61</v>
      </c>
      <c r="B78" s="15">
        <v>29666</v>
      </c>
      <c r="D78" s="16">
        <f t="shared" si="0"/>
        <v>0.21977184739251823</v>
      </c>
      <c r="O78" s="38">
        <f t="shared" si="13"/>
        <v>0.60000000000000031</v>
      </c>
      <c r="P78">
        <f t="shared" si="5"/>
        <v>0</v>
      </c>
      <c r="Q78" s="16">
        <f t="shared" si="6"/>
        <v>327</v>
      </c>
      <c r="R78">
        <f t="shared" si="7"/>
        <v>0.65400000000000003</v>
      </c>
      <c r="S78" s="85">
        <f t="shared" si="10"/>
        <v>1.0000000000000009E-2</v>
      </c>
      <c r="T78" s="16">
        <f t="shared" si="8"/>
        <v>0.50925999999999938</v>
      </c>
    </row>
    <row r="79" spans="1:20" x14ac:dyDescent="0.25">
      <c r="A79">
        <f t="shared" si="11"/>
        <v>62</v>
      </c>
      <c r="B79" s="15">
        <v>30289</v>
      </c>
      <c r="D79" s="16">
        <f t="shared" si="0"/>
        <v>0.22438715990264899</v>
      </c>
      <c r="O79" s="38">
        <f t="shared" si="13"/>
        <v>0.61000000000000032</v>
      </c>
      <c r="P79">
        <f t="shared" si="5"/>
        <v>0</v>
      </c>
      <c r="Q79" s="16">
        <f t="shared" si="6"/>
        <v>326</v>
      </c>
      <c r="R79">
        <f t="shared" si="7"/>
        <v>0.65200000000000002</v>
      </c>
      <c r="S79" s="85">
        <f t="shared" si="10"/>
        <v>1.0000000000000009E-2</v>
      </c>
      <c r="T79" s="16">
        <f t="shared" si="8"/>
        <v>0.50271999999999939</v>
      </c>
    </row>
    <row r="80" spans="1:20" x14ac:dyDescent="0.25">
      <c r="A80">
        <f t="shared" si="11"/>
        <v>63</v>
      </c>
      <c r="B80" s="15">
        <v>30637</v>
      </c>
      <c r="D80" s="16">
        <f t="shared" si="0"/>
        <v>0.22696521568679906</v>
      </c>
      <c r="O80" s="38">
        <f t="shared" si="13"/>
        <v>0.62000000000000033</v>
      </c>
      <c r="P80">
        <f t="shared" si="5"/>
        <v>0</v>
      </c>
      <c r="Q80" s="16">
        <f t="shared" si="6"/>
        <v>324</v>
      </c>
      <c r="R80">
        <f t="shared" si="7"/>
        <v>0.64800000000000002</v>
      </c>
      <c r="S80" s="85">
        <f t="shared" si="10"/>
        <v>1.0000000000000009E-2</v>
      </c>
      <c r="T80" s="16">
        <f t="shared" si="8"/>
        <v>0.49619999999999942</v>
      </c>
    </row>
    <row r="81" spans="1:20" x14ac:dyDescent="0.25">
      <c r="A81">
        <f t="shared" si="11"/>
        <v>64</v>
      </c>
      <c r="B81" s="15">
        <v>30760</v>
      </c>
      <c r="D81" s="16">
        <f t="shared" si="0"/>
        <v>0.22787642505878314</v>
      </c>
      <c r="O81" s="38">
        <f t="shared" si="13"/>
        <v>0.63000000000000034</v>
      </c>
      <c r="P81">
        <f t="shared" si="5"/>
        <v>0</v>
      </c>
      <c r="Q81" s="16">
        <f t="shared" si="6"/>
        <v>321</v>
      </c>
      <c r="R81">
        <f t="shared" si="7"/>
        <v>0.64200000000000002</v>
      </c>
      <c r="S81" s="85">
        <f t="shared" si="10"/>
        <v>1.0000000000000009E-2</v>
      </c>
      <c r="T81" s="16">
        <f t="shared" si="8"/>
        <v>0.48971999999999943</v>
      </c>
    </row>
    <row r="82" spans="1:20" x14ac:dyDescent="0.25">
      <c r="A82">
        <f t="shared" si="11"/>
        <v>65</v>
      </c>
      <c r="B82" s="15">
        <v>31124</v>
      </c>
      <c r="D82" s="16">
        <f t="shared" ref="D82:D145" si="14">B82/D$13</f>
        <v>0.23057301214335391</v>
      </c>
      <c r="O82" s="38">
        <f t="shared" si="13"/>
        <v>0.64000000000000035</v>
      </c>
      <c r="P82">
        <f t="shared" ref="P82:P145" si="15">COUNTIF(D$18:D$517,O82)</f>
        <v>0</v>
      </c>
      <c r="Q82" s="16">
        <f t="shared" ref="Q82:Q145" si="16">COUNTIF(D$18:D$517,"&gt;"&amp;O82)</f>
        <v>319</v>
      </c>
      <c r="R82">
        <f t="shared" ref="R82:R145" si="17">Q82/COUNT(A$18:A$517)</f>
        <v>0.63800000000000001</v>
      </c>
      <c r="S82" s="85">
        <f t="shared" si="10"/>
        <v>1.0000000000000009E-2</v>
      </c>
      <c r="T82" s="16">
        <f t="shared" ref="T82:T145" si="18">T83+S82*R82</f>
        <v>0.48329999999999945</v>
      </c>
    </row>
    <row r="83" spans="1:20" x14ac:dyDescent="0.25">
      <c r="A83">
        <f t="shared" si="11"/>
        <v>66</v>
      </c>
      <c r="B83" s="15">
        <v>31287</v>
      </c>
      <c r="D83" s="16">
        <f t="shared" si="14"/>
        <v>0.23178054976638973</v>
      </c>
      <c r="O83" s="38">
        <f t="shared" si="13"/>
        <v>0.65000000000000036</v>
      </c>
      <c r="P83">
        <f t="shared" si="15"/>
        <v>0</v>
      </c>
      <c r="Q83" s="16">
        <f t="shared" si="16"/>
        <v>315</v>
      </c>
      <c r="R83">
        <f t="shared" si="17"/>
        <v>0.63</v>
      </c>
      <c r="S83" s="85">
        <f t="shared" ref="S83:S146" si="19">O84-O83</f>
        <v>1.0000000000000009E-2</v>
      </c>
      <c r="T83" s="16">
        <f t="shared" si="18"/>
        <v>0.47691999999999946</v>
      </c>
    </row>
    <row r="84" spans="1:20" x14ac:dyDescent="0.25">
      <c r="A84">
        <f t="shared" ref="A84:A147" si="20">A83+1</f>
        <v>67</v>
      </c>
      <c r="B84" s="15">
        <v>31343</v>
      </c>
      <c r="D84" s="16">
        <f t="shared" si="14"/>
        <v>0.23219540931786214</v>
      </c>
      <c r="O84" s="38">
        <f t="shared" ref="O84:O147" si="21">O83+0.01</f>
        <v>0.66000000000000036</v>
      </c>
      <c r="P84">
        <f t="shared" si="15"/>
        <v>0</v>
      </c>
      <c r="Q84" s="16">
        <f t="shared" si="16"/>
        <v>315</v>
      </c>
      <c r="R84">
        <f t="shared" si="17"/>
        <v>0.63</v>
      </c>
      <c r="S84" s="85">
        <f t="shared" si="19"/>
        <v>1.0000000000000009E-2</v>
      </c>
      <c r="T84" s="16">
        <f t="shared" si="18"/>
        <v>0.47061999999999943</v>
      </c>
    </row>
    <row r="85" spans="1:20" x14ac:dyDescent="0.25">
      <c r="A85">
        <f t="shared" si="20"/>
        <v>68</v>
      </c>
      <c r="B85" s="15">
        <v>31663</v>
      </c>
      <c r="D85" s="16">
        <f t="shared" si="14"/>
        <v>0.23456603532627601</v>
      </c>
      <c r="O85" s="38">
        <f t="shared" si="21"/>
        <v>0.67000000000000037</v>
      </c>
      <c r="P85">
        <f t="shared" si="15"/>
        <v>0</v>
      </c>
      <c r="Q85" s="16">
        <f t="shared" si="16"/>
        <v>313</v>
      </c>
      <c r="R85">
        <f t="shared" si="17"/>
        <v>0.626</v>
      </c>
      <c r="S85" s="85">
        <f t="shared" si="19"/>
        <v>1.0000000000000009E-2</v>
      </c>
      <c r="T85" s="16">
        <f t="shared" si="18"/>
        <v>0.4643199999999994</v>
      </c>
    </row>
    <row r="86" spans="1:20" x14ac:dyDescent="0.25">
      <c r="A86">
        <f t="shared" si="20"/>
        <v>69</v>
      </c>
      <c r="B86" s="15">
        <v>32182</v>
      </c>
      <c r="D86" s="16">
        <f t="shared" si="14"/>
        <v>0.23841089438367227</v>
      </c>
      <c r="O86" s="38">
        <f t="shared" si="21"/>
        <v>0.68000000000000038</v>
      </c>
      <c r="P86">
        <f t="shared" si="15"/>
        <v>0</v>
      </c>
      <c r="Q86" s="16">
        <f t="shared" si="16"/>
        <v>311</v>
      </c>
      <c r="R86">
        <f t="shared" si="17"/>
        <v>0.622</v>
      </c>
      <c r="S86" s="85">
        <f t="shared" si="19"/>
        <v>1.0000000000000009E-2</v>
      </c>
      <c r="T86" s="16">
        <f t="shared" si="18"/>
        <v>0.45805999999999941</v>
      </c>
    </row>
    <row r="87" spans="1:20" x14ac:dyDescent="0.25">
      <c r="A87">
        <f t="shared" si="20"/>
        <v>70</v>
      </c>
      <c r="B87" s="15">
        <v>32410</v>
      </c>
      <c r="D87" s="16">
        <f t="shared" si="14"/>
        <v>0.24009996541466716</v>
      </c>
      <c r="O87" s="38">
        <f t="shared" si="21"/>
        <v>0.69000000000000039</v>
      </c>
      <c r="P87">
        <f t="shared" si="15"/>
        <v>0</v>
      </c>
      <c r="Q87" s="16">
        <f t="shared" si="16"/>
        <v>308</v>
      </c>
      <c r="R87">
        <f t="shared" si="17"/>
        <v>0.61599999999999999</v>
      </c>
      <c r="S87" s="85">
        <f t="shared" si="19"/>
        <v>1.0000000000000009E-2</v>
      </c>
      <c r="T87" s="16">
        <f t="shared" si="18"/>
        <v>0.45183999999999941</v>
      </c>
    </row>
    <row r="88" spans="1:20" x14ac:dyDescent="0.25">
      <c r="A88">
        <f t="shared" si="20"/>
        <v>71</v>
      </c>
      <c r="B88" s="15">
        <v>32655</v>
      </c>
      <c r="D88" s="16">
        <f t="shared" si="14"/>
        <v>0.24191497595235903</v>
      </c>
      <c r="O88" s="38">
        <f t="shared" si="21"/>
        <v>0.7000000000000004</v>
      </c>
      <c r="P88">
        <f t="shared" si="15"/>
        <v>0</v>
      </c>
      <c r="Q88" s="16">
        <f t="shared" si="16"/>
        <v>305</v>
      </c>
      <c r="R88">
        <f t="shared" si="17"/>
        <v>0.61</v>
      </c>
      <c r="S88" s="85">
        <f t="shared" si="19"/>
        <v>1.0000000000000009E-2</v>
      </c>
      <c r="T88" s="16">
        <f t="shared" si="18"/>
        <v>0.44567999999999941</v>
      </c>
    </row>
    <row r="89" spans="1:20" x14ac:dyDescent="0.25">
      <c r="A89">
        <f t="shared" si="20"/>
        <v>72</v>
      </c>
      <c r="B89" s="15">
        <v>32718</v>
      </c>
      <c r="D89" s="16">
        <f t="shared" si="14"/>
        <v>0.24238169294776549</v>
      </c>
      <c r="O89" s="38">
        <f t="shared" si="21"/>
        <v>0.71000000000000041</v>
      </c>
      <c r="P89">
        <f t="shared" si="15"/>
        <v>0</v>
      </c>
      <c r="Q89" s="16">
        <f t="shared" si="16"/>
        <v>303</v>
      </c>
      <c r="R89">
        <f t="shared" si="17"/>
        <v>0.60599999999999998</v>
      </c>
      <c r="S89" s="85">
        <f t="shared" si="19"/>
        <v>1.0000000000000009E-2</v>
      </c>
      <c r="T89" s="16">
        <f t="shared" si="18"/>
        <v>0.43957999999999942</v>
      </c>
    </row>
    <row r="90" spans="1:20" x14ac:dyDescent="0.25">
      <c r="A90">
        <f t="shared" si="20"/>
        <v>73</v>
      </c>
      <c r="B90" s="15">
        <v>32898</v>
      </c>
      <c r="D90" s="16">
        <f t="shared" si="14"/>
        <v>0.24371517007749829</v>
      </c>
      <c r="O90" s="38">
        <f t="shared" si="21"/>
        <v>0.72000000000000042</v>
      </c>
      <c r="P90">
        <f t="shared" si="15"/>
        <v>0</v>
      </c>
      <c r="Q90" s="16">
        <f t="shared" si="16"/>
        <v>301</v>
      </c>
      <c r="R90">
        <f t="shared" si="17"/>
        <v>0.60199999999999998</v>
      </c>
      <c r="S90" s="85">
        <f t="shared" si="19"/>
        <v>1.0000000000000009E-2</v>
      </c>
      <c r="T90" s="16">
        <f t="shared" si="18"/>
        <v>0.43351999999999941</v>
      </c>
    </row>
    <row r="91" spans="1:20" x14ac:dyDescent="0.25">
      <c r="A91">
        <f t="shared" si="20"/>
        <v>74</v>
      </c>
      <c r="B91" s="15">
        <v>33788</v>
      </c>
      <c r="D91" s="16">
        <f t="shared" si="14"/>
        <v>0.25030847366339937</v>
      </c>
      <c r="O91" s="38">
        <f t="shared" si="21"/>
        <v>0.73000000000000043</v>
      </c>
      <c r="P91">
        <f t="shared" si="15"/>
        <v>0</v>
      </c>
      <c r="Q91" s="16">
        <f t="shared" si="16"/>
        <v>298</v>
      </c>
      <c r="R91">
        <f t="shared" si="17"/>
        <v>0.59599999999999997</v>
      </c>
      <c r="S91" s="85">
        <f t="shared" si="19"/>
        <v>1.0000000000000009E-2</v>
      </c>
      <c r="T91" s="16">
        <f t="shared" si="18"/>
        <v>0.42749999999999938</v>
      </c>
    </row>
    <row r="92" spans="1:20" x14ac:dyDescent="0.25">
      <c r="A92">
        <f t="shared" si="20"/>
        <v>75</v>
      </c>
      <c r="B92" s="15">
        <v>34027</v>
      </c>
      <c r="D92" s="16">
        <f t="shared" si="14"/>
        <v>0.25207903496343348</v>
      </c>
      <c r="O92" s="38">
        <f t="shared" si="21"/>
        <v>0.74000000000000044</v>
      </c>
      <c r="P92">
        <f t="shared" si="15"/>
        <v>0</v>
      </c>
      <c r="Q92" s="16">
        <f t="shared" si="16"/>
        <v>297</v>
      </c>
      <c r="R92">
        <f t="shared" si="17"/>
        <v>0.59399999999999997</v>
      </c>
      <c r="S92" s="85">
        <f t="shared" si="19"/>
        <v>1.0000000000000009E-2</v>
      </c>
      <c r="T92" s="16">
        <f t="shared" si="18"/>
        <v>0.42153999999999936</v>
      </c>
    </row>
    <row r="93" spans="1:20" x14ac:dyDescent="0.25">
      <c r="A93">
        <f t="shared" si="20"/>
        <v>76</v>
      </c>
      <c r="B93" s="15">
        <v>34143</v>
      </c>
      <c r="D93" s="16">
        <f t="shared" si="14"/>
        <v>0.25293838689148351</v>
      </c>
      <c r="O93" s="38">
        <f t="shared" si="21"/>
        <v>0.75000000000000044</v>
      </c>
      <c r="P93">
        <f t="shared" si="15"/>
        <v>0</v>
      </c>
      <c r="Q93" s="16">
        <f t="shared" si="16"/>
        <v>294</v>
      </c>
      <c r="R93">
        <f t="shared" si="17"/>
        <v>0.58799999999999997</v>
      </c>
      <c r="S93" s="85">
        <f t="shared" si="19"/>
        <v>1.0000000000000009E-2</v>
      </c>
      <c r="T93" s="16">
        <f t="shared" si="18"/>
        <v>0.41559999999999936</v>
      </c>
    </row>
    <row r="94" spans="1:20" x14ac:dyDescent="0.25">
      <c r="A94">
        <f t="shared" si="20"/>
        <v>77</v>
      </c>
      <c r="B94" s="15">
        <v>35142</v>
      </c>
      <c r="D94" s="16">
        <f t="shared" si="14"/>
        <v>0.26033918496150055</v>
      </c>
      <c r="O94" s="38">
        <f t="shared" si="21"/>
        <v>0.76000000000000045</v>
      </c>
      <c r="P94">
        <f t="shared" si="15"/>
        <v>0</v>
      </c>
      <c r="Q94" s="16">
        <f t="shared" si="16"/>
        <v>290</v>
      </c>
      <c r="R94">
        <f t="shared" si="17"/>
        <v>0.57999999999999996</v>
      </c>
      <c r="S94" s="85">
        <f t="shared" si="19"/>
        <v>1.0000000000000009E-2</v>
      </c>
      <c r="T94" s="16">
        <f t="shared" si="18"/>
        <v>0.40971999999999936</v>
      </c>
    </row>
    <row r="95" spans="1:20" x14ac:dyDescent="0.25">
      <c r="A95">
        <f t="shared" si="20"/>
        <v>78</v>
      </c>
      <c r="B95" s="15">
        <v>35345</v>
      </c>
      <c r="D95" s="16">
        <f t="shared" si="14"/>
        <v>0.26184305083558812</v>
      </c>
      <c r="O95" s="38">
        <f t="shared" si="21"/>
        <v>0.77000000000000046</v>
      </c>
      <c r="P95">
        <f t="shared" si="15"/>
        <v>0</v>
      </c>
      <c r="Q95" s="16">
        <f t="shared" si="16"/>
        <v>287</v>
      </c>
      <c r="R95">
        <f t="shared" si="17"/>
        <v>0.57399999999999995</v>
      </c>
      <c r="S95" s="85">
        <f t="shared" si="19"/>
        <v>1.0000000000000009E-2</v>
      </c>
      <c r="T95" s="16">
        <f t="shared" si="18"/>
        <v>0.40391999999999934</v>
      </c>
    </row>
    <row r="96" spans="1:20" x14ac:dyDescent="0.25">
      <c r="A96">
        <f t="shared" si="20"/>
        <v>79</v>
      </c>
      <c r="B96" s="15">
        <v>35672</v>
      </c>
      <c r="D96" s="16">
        <f t="shared" si="14"/>
        <v>0.26426553428793603</v>
      </c>
      <c r="O96" s="38">
        <f t="shared" si="21"/>
        <v>0.78000000000000047</v>
      </c>
      <c r="P96">
        <f t="shared" si="15"/>
        <v>0</v>
      </c>
      <c r="Q96" s="16">
        <f t="shared" si="16"/>
        <v>282</v>
      </c>
      <c r="R96">
        <f t="shared" si="17"/>
        <v>0.56399999999999995</v>
      </c>
      <c r="S96" s="85">
        <f t="shared" si="19"/>
        <v>1.0000000000000009E-2</v>
      </c>
      <c r="T96" s="16">
        <f t="shared" si="18"/>
        <v>0.39817999999999931</v>
      </c>
    </row>
    <row r="97" spans="1:20" x14ac:dyDescent="0.25">
      <c r="A97">
        <f t="shared" si="20"/>
        <v>80</v>
      </c>
      <c r="B97" s="15">
        <v>35971</v>
      </c>
      <c r="D97" s="16">
        <f t="shared" si="14"/>
        <v>0.26648058796454771</v>
      </c>
      <c r="O97" s="38">
        <f t="shared" si="21"/>
        <v>0.79000000000000048</v>
      </c>
      <c r="P97">
        <f t="shared" si="15"/>
        <v>0</v>
      </c>
      <c r="Q97" s="16">
        <f t="shared" si="16"/>
        <v>280</v>
      </c>
      <c r="R97">
        <f t="shared" si="17"/>
        <v>0.56000000000000005</v>
      </c>
      <c r="S97" s="85">
        <f t="shared" si="19"/>
        <v>1.0000000000000009E-2</v>
      </c>
      <c r="T97" s="16">
        <f t="shared" si="18"/>
        <v>0.39253999999999933</v>
      </c>
    </row>
    <row r="98" spans="1:20" x14ac:dyDescent="0.25">
      <c r="A98">
        <f t="shared" si="20"/>
        <v>81</v>
      </c>
      <c r="B98" s="15">
        <v>36893</v>
      </c>
      <c r="D98" s="16">
        <f t="shared" si="14"/>
        <v>0.2733109541512902</v>
      </c>
      <c r="O98" s="38">
        <f t="shared" si="21"/>
        <v>0.80000000000000049</v>
      </c>
      <c r="P98">
        <f t="shared" si="15"/>
        <v>0</v>
      </c>
      <c r="Q98" s="16">
        <f t="shared" si="16"/>
        <v>277</v>
      </c>
      <c r="R98">
        <f t="shared" si="17"/>
        <v>0.55400000000000005</v>
      </c>
      <c r="S98" s="85">
        <f t="shared" si="19"/>
        <v>1.0000000000000009E-2</v>
      </c>
      <c r="T98" s="16">
        <f t="shared" si="18"/>
        <v>0.38693999999999934</v>
      </c>
    </row>
    <row r="99" spans="1:20" x14ac:dyDescent="0.25">
      <c r="A99">
        <f t="shared" si="20"/>
        <v>82</v>
      </c>
      <c r="B99" s="15">
        <v>36910</v>
      </c>
      <c r="D99" s="16">
        <f t="shared" si="14"/>
        <v>0.27343689365798718</v>
      </c>
      <c r="O99" s="38">
        <f t="shared" si="21"/>
        <v>0.8100000000000005</v>
      </c>
      <c r="P99">
        <f t="shared" si="15"/>
        <v>0</v>
      </c>
      <c r="Q99" s="16">
        <f t="shared" si="16"/>
        <v>275</v>
      </c>
      <c r="R99">
        <f t="shared" si="17"/>
        <v>0.55000000000000004</v>
      </c>
      <c r="S99" s="85">
        <f t="shared" si="19"/>
        <v>1.0000000000000009E-2</v>
      </c>
      <c r="T99" s="16">
        <f t="shared" si="18"/>
        <v>0.38139999999999935</v>
      </c>
    </row>
    <row r="100" spans="1:20" x14ac:dyDescent="0.25">
      <c r="A100">
        <f t="shared" si="20"/>
        <v>83</v>
      </c>
      <c r="B100" s="15">
        <v>36997</v>
      </c>
      <c r="D100" s="16">
        <f t="shared" si="14"/>
        <v>0.27408140760402472</v>
      </c>
      <c r="O100" s="38">
        <f t="shared" si="21"/>
        <v>0.82000000000000051</v>
      </c>
      <c r="P100">
        <f t="shared" si="15"/>
        <v>0</v>
      </c>
      <c r="Q100" s="16">
        <f t="shared" si="16"/>
        <v>271</v>
      </c>
      <c r="R100">
        <f t="shared" si="17"/>
        <v>0.54200000000000004</v>
      </c>
      <c r="S100" s="85">
        <f t="shared" si="19"/>
        <v>1.0000000000000009E-2</v>
      </c>
      <c r="T100" s="16">
        <f t="shared" si="18"/>
        <v>0.37589999999999935</v>
      </c>
    </row>
    <row r="101" spans="1:20" x14ac:dyDescent="0.25">
      <c r="A101">
        <f t="shared" si="20"/>
        <v>84</v>
      </c>
      <c r="B101" s="15">
        <v>37045</v>
      </c>
      <c r="D101" s="16">
        <f t="shared" si="14"/>
        <v>0.27443700150528677</v>
      </c>
      <c r="O101" s="38">
        <f t="shared" si="21"/>
        <v>0.83000000000000052</v>
      </c>
      <c r="P101">
        <f t="shared" si="15"/>
        <v>0</v>
      </c>
      <c r="Q101" s="16">
        <f t="shared" si="16"/>
        <v>266</v>
      </c>
      <c r="R101">
        <f t="shared" si="17"/>
        <v>0.53200000000000003</v>
      </c>
      <c r="S101" s="85">
        <f t="shared" si="19"/>
        <v>1.0000000000000009E-2</v>
      </c>
      <c r="T101" s="16">
        <f t="shared" si="18"/>
        <v>0.37047999999999937</v>
      </c>
    </row>
    <row r="102" spans="1:20" x14ac:dyDescent="0.25">
      <c r="A102">
        <f t="shared" si="20"/>
        <v>85</v>
      </c>
      <c r="B102" s="15">
        <v>37161</v>
      </c>
      <c r="D102" s="16">
        <f t="shared" si="14"/>
        <v>0.2752963534333368</v>
      </c>
      <c r="O102" s="38">
        <f t="shared" si="21"/>
        <v>0.84000000000000052</v>
      </c>
      <c r="P102">
        <f t="shared" si="15"/>
        <v>0</v>
      </c>
      <c r="Q102" s="16">
        <f t="shared" si="16"/>
        <v>265</v>
      </c>
      <c r="R102">
        <f t="shared" si="17"/>
        <v>0.53</v>
      </c>
      <c r="S102" s="85">
        <f t="shared" si="19"/>
        <v>1.0000000000000009E-2</v>
      </c>
      <c r="T102" s="16">
        <f t="shared" si="18"/>
        <v>0.36515999999999937</v>
      </c>
    </row>
    <row r="103" spans="1:20" x14ac:dyDescent="0.25">
      <c r="A103">
        <f t="shared" si="20"/>
        <v>86</v>
      </c>
      <c r="B103" s="15">
        <v>37638</v>
      </c>
      <c r="D103" s="16">
        <f t="shared" si="14"/>
        <v>0.27883006782712871</v>
      </c>
      <c r="O103" s="38">
        <f t="shared" si="21"/>
        <v>0.85000000000000053</v>
      </c>
      <c r="P103">
        <f t="shared" si="15"/>
        <v>0</v>
      </c>
      <c r="Q103" s="16">
        <f t="shared" si="16"/>
        <v>261</v>
      </c>
      <c r="R103">
        <f t="shared" si="17"/>
        <v>0.52200000000000002</v>
      </c>
      <c r="S103" s="85">
        <f t="shared" si="19"/>
        <v>1.0000000000000009E-2</v>
      </c>
      <c r="T103" s="16">
        <f t="shared" si="18"/>
        <v>0.35985999999999935</v>
      </c>
    </row>
    <row r="104" spans="1:20" x14ac:dyDescent="0.25">
      <c r="A104">
        <f t="shared" si="20"/>
        <v>87</v>
      </c>
      <c r="B104" s="15">
        <v>37915</v>
      </c>
      <c r="D104" s="16">
        <f t="shared" si="14"/>
        <v>0.280882140965662</v>
      </c>
      <c r="O104" s="38">
        <f t="shared" si="21"/>
        <v>0.86000000000000054</v>
      </c>
      <c r="P104">
        <f t="shared" si="15"/>
        <v>0</v>
      </c>
      <c r="Q104" s="16">
        <f t="shared" si="16"/>
        <v>258</v>
      </c>
      <c r="R104">
        <f t="shared" si="17"/>
        <v>0.51600000000000001</v>
      </c>
      <c r="S104" s="85">
        <f t="shared" si="19"/>
        <v>1.0000000000000009E-2</v>
      </c>
      <c r="T104" s="16">
        <f t="shared" si="18"/>
        <v>0.35463999999999934</v>
      </c>
    </row>
    <row r="105" spans="1:20" x14ac:dyDescent="0.25">
      <c r="A105">
        <f t="shared" si="20"/>
        <v>88</v>
      </c>
      <c r="B105" s="15">
        <v>38294</v>
      </c>
      <c r="D105" s="16">
        <f t="shared" si="14"/>
        <v>0.28368985114437717</v>
      </c>
      <c r="O105" s="38">
        <f t="shared" si="21"/>
        <v>0.87000000000000055</v>
      </c>
      <c r="P105">
        <f t="shared" si="15"/>
        <v>0</v>
      </c>
      <c r="Q105" s="16">
        <f t="shared" si="16"/>
        <v>256</v>
      </c>
      <c r="R105">
        <f t="shared" si="17"/>
        <v>0.51200000000000001</v>
      </c>
      <c r="S105" s="85">
        <f t="shared" si="19"/>
        <v>1.0000000000000009E-2</v>
      </c>
      <c r="T105" s="16">
        <f t="shared" si="18"/>
        <v>0.34947999999999935</v>
      </c>
    </row>
    <row r="106" spans="1:20" x14ac:dyDescent="0.25">
      <c r="A106">
        <f t="shared" si="20"/>
        <v>89</v>
      </c>
      <c r="B106" s="15">
        <v>38856</v>
      </c>
      <c r="D106" s="16">
        <f t="shared" si="14"/>
        <v>0.28785326307165404</v>
      </c>
      <c r="O106" s="38">
        <f t="shared" si="21"/>
        <v>0.88000000000000056</v>
      </c>
      <c r="P106">
        <f t="shared" si="15"/>
        <v>0</v>
      </c>
      <c r="Q106" s="16">
        <f t="shared" si="16"/>
        <v>254</v>
      </c>
      <c r="R106">
        <f t="shared" si="17"/>
        <v>0.50800000000000001</v>
      </c>
      <c r="S106" s="85">
        <f t="shared" si="19"/>
        <v>1.0000000000000009E-2</v>
      </c>
      <c r="T106" s="16">
        <f t="shared" si="18"/>
        <v>0.34435999999999933</v>
      </c>
    </row>
    <row r="107" spans="1:20" x14ac:dyDescent="0.25">
      <c r="A107">
        <f t="shared" si="20"/>
        <v>90</v>
      </c>
      <c r="B107" s="15">
        <v>39279</v>
      </c>
      <c r="D107" s="16">
        <f t="shared" si="14"/>
        <v>0.29098693432652611</v>
      </c>
      <c r="O107" s="38">
        <f t="shared" si="21"/>
        <v>0.89000000000000057</v>
      </c>
      <c r="P107">
        <f t="shared" si="15"/>
        <v>0</v>
      </c>
      <c r="Q107" s="16">
        <f t="shared" si="16"/>
        <v>253</v>
      </c>
      <c r="R107">
        <f t="shared" si="17"/>
        <v>0.50600000000000001</v>
      </c>
      <c r="S107" s="85">
        <f t="shared" si="19"/>
        <v>1.0000000000000009E-2</v>
      </c>
      <c r="T107" s="16">
        <f t="shared" si="18"/>
        <v>0.3392799999999993</v>
      </c>
    </row>
    <row r="108" spans="1:20" x14ac:dyDescent="0.25">
      <c r="A108">
        <f t="shared" si="20"/>
        <v>91</v>
      </c>
      <c r="B108" s="15">
        <v>39496</v>
      </c>
      <c r="D108" s="16">
        <f t="shared" si="14"/>
        <v>0.29259451508848178</v>
      </c>
      <c r="O108" s="38">
        <f t="shared" si="21"/>
        <v>0.90000000000000058</v>
      </c>
      <c r="P108">
        <f t="shared" si="15"/>
        <v>0</v>
      </c>
      <c r="Q108" s="16">
        <f t="shared" si="16"/>
        <v>252</v>
      </c>
      <c r="R108">
        <f t="shared" si="17"/>
        <v>0.504</v>
      </c>
      <c r="S108" s="85">
        <f t="shared" si="19"/>
        <v>1.0000000000000009E-2</v>
      </c>
      <c r="T108" s="16">
        <f t="shared" si="18"/>
        <v>0.3342199999999993</v>
      </c>
    </row>
    <row r="109" spans="1:20" x14ac:dyDescent="0.25">
      <c r="A109">
        <f t="shared" si="20"/>
        <v>92</v>
      </c>
      <c r="B109" s="15">
        <v>39541</v>
      </c>
      <c r="D109" s="16">
        <f t="shared" si="14"/>
        <v>0.29292788437091494</v>
      </c>
      <c r="O109" s="38">
        <f t="shared" si="21"/>
        <v>0.91000000000000059</v>
      </c>
      <c r="P109">
        <f t="shared" si="15"/>
        <v>0</v>
      </c>
      <c r="Q109" s="16">
        <f t="shared" si="16"/>
        <v>250</v>
      </c>
      <c r="R109">
        <f t="shared" si="17"/>
        <v>0.5</v>
      </c>
      <c r="S109" s="85">
        <f t="shared" si="19"/>
        <v>1.0000000000000009E-2</v>
      </c>
      <c r="T109" s="16">
        <f t="shared" si="18"/>
        <v>0.32917999999999931</v>
      </c>
    </row>
    <row r="110" spans="1:20" x14ac:dyDescent="0.25">
      <c r="A110">
        <f t="shared" si="20"/>
        <v>93</v>
      </c>
      <c r="B110" s="15">
        <v>41379</v>
      </c>
      <c r="D110" s="16">
        <f t="shared" si="14"/>
        <v>0.30654416750674213</v>
      </c>
      <c r="O110" s="38">
        <f t="shared" si="21"/>
        <v>0.9200000000000006</v>
      </c>
      <c r="P110">
        <f t="shared" si="15"/>
        <v>0</v>
      </c>
      <c r="Q110" s="16">
        <f t="shared" si="16"/>
        <v>246</v>
      </c>
      <c r="R110">
        <f t="shared" si="17"/>
        <v>0.49199999999999999</v>
      </c>
      <c r="S110" s="85">
        <f t="shared" si="19"/>
        <v>1.0000000000000009E-2</v>
      </c>
      <c r="T110" s="16">
        <f t="shared" si="18"/>
        <v>0.3241799999999993</v>
      </c>
    </row>
    <row r="111" spans="1:20" x14ac:dyDescent="0.25">
      <c r="A111">
        <f t="shared" si="20"/>
        <v>94</v>
      </c>
      <c r="B111" s="15">
        <v>41862</v>
      </c>
      <c r="D111" s="16">
        <f t="shared" si="14"/>
        <v>0.31012233113819182</v>
      </c>
      <c r="O111" s="38">
        <f t="shared" si="21"/>
        <v>0.9300000000000006</v>
      </c>
      <c r="P111">
        <f t="shared" si="15"/>
        <v>0</v>
      </c>
      <c r="Q111" s="16">
        <f t="shared" si="16"/>
        <v>242</v>
      </c>
      <c r="R111">
        <f t="shared" si="17"/>
        <v>0.48399999999999999</v>
      </c>
      <c r="S111" s="85">
        <f t="shared" si="19"/>
        <v>1.0000000000000009E-2</v>
      </c>
      <c r="T111" s="16">
        <f t="shared" si="18"/>
        <v>0.31925999999999932</v>
      </c>
    </row>
    <row r="112" spans="1:20" x14ac:dyDescent="0.25">
      <c r="A112">
        <f t="shared" si="20"/>
        <v>95</v>
      </c>
      <c r="B112" s="15">
        <v>41874</v>
      </c>
      <c r="D112" s="16">
        <f t="shared" si="14"/>
        <v>0.31021122961350733</v>
      </c>
      <c r="O112" s="38">
        <f t="shared" si="21"/>
        <v>0.94000000000000061</v>
      </c>
      <c r="P112">
        <f t="shared" si="15"/>
        <v>0</v>
      </c>
      <c r="Q112" s="16">
        <f t="shared" si="16"/>
        <v>239</v>
      </c>
      <c r="R112">
        <f t="shared" si="17"/>
        <v>0.47799999999999998</v>
      </c>
      <c r="S112" s="85">
        <f t="shared" si="19"/>
        <v>1.0000000000000009E-2</v>
      </c>
      <c r="T112" s="16">
        <f t="shared" si="18"/>
        <v>0.31441999999999931</v>
      </c>
    </row>
    <row r="113" spans="1:20" x14ac:dyDescent="0.25">
      <c r="A113">
        <f t="shared" si="20"/>
        <v>96</v>
      </c>
      <c r="B113" s="15">
        <v>42023</v>
      </c>
      <c r="D113" s="16">
        <f t="shared" si="14"/>
        <v>0.31131505234867501</v>
      </c>
      <c r="O113" s="38">
        <f t="shared" si="21"/>
        <v>0.95000000000000062</v>
      </c>
      <c r="P113">
        <f t="shared" si="15"/>
        <v>0</v>
      </c>
      <c r="Q113" s="16">
        <f t="shared" si="16"/>
        <v>239</v>
      </c>
      <c r="R113">
        <f t="shared" si="17"/>
        <v>0.47799999999999998</v>
      </c>
      <c r="S113" s="85">
        <f t="shared" si="19"/>
        <v>1.0000000000000009E-2</v>
      </c>
      <c r="T113" s="16">
        <f t="shared" si="18"/>
        <v>0.3096399999999993</v>
      </c>
    </row>
    <row r="114" spans="1:20" x14ac:dyDescent="0.25">
      <c r="A114">
        <f t="shared" si="20"/>
        <v>97</v>
      </c>
      <c r="B114" s="15">
        <v>43222</v>
      </c>
      <c r="D114" s="16">
        <f t="shared" si="14"/>
        <v>0.32019749167395073</v>
      </c>
      <c r="O114" s="38">
        <f t="shared" si="21"/>
        <v>0.96000000000000063</v>
      </c>
      <c r="P114">
        <f t="shared" si="15"/>
        <v>0</v>
      </c>
      <c r="Q114" s="16">
        <f t="shared" si="16"/>
        <v>237</v>
      </c>
      <c r="R114">
        <f t="shared" si="17"/>
        <v>0.47399999999999998</v>
      </c>
      <c r="S114" s="85">
        <f t="shared" si="19"/>
        <v>1.0000000000000009E-2</v>
      </c>
      <c r="T114" s="16">
        <f t="shared" si="18"/>
        <v>0.3048599999999993</v>
      </c>
    </row>
    <row r="115" spans="1:20" x14ac:dyDescent="0.25">
      <c r="A115">
        <f t="shared" si="20"/>
        <v>98</v>
      </c>
      <c r="B115" s="15">
        <v>43225</v>
      </c>
      <c r="D115" s="16">
        <f t="shared" si="14"/>
        <v>0.32021971629277962</v>
      </c>
      <c r="O115" s="38">
        <f t="shared" si="21"/>
        <v>0.97000000000000064</v>
      </c>
      <c r="P115">
        <f t="shared" si="15"/>
        <v>0</v>
      </c>
      <c r="Q115" s="16">
        <f t="shared" si="16"/>
        <v>235</v>
      </c>
      <c r="R115">
        <f t="shared" si="17"/>
        <v>0.47</v>
      </c>
      <c r="S115" s="85">
        <f t="shared" si="19"/>
        <v>1.0000000000000009E-2</v>
      </c>
      <c r="T115" s="16">
        <f t="shared" si="18"/>
        <v>0.30011999999999928</v>
      </c>
    </row>
    <row r="116" spans="1:20" x14ac:dyDescent="0.25">
      <c r="A116">
        <f t="shared" si="20"/>
        <v>99</v>
      </c>
      <c r="B116" s="15">
        <v>45245</v>
      </c>
      <c r="D116" s="16">
        <f t="shared" si="14"/>
        <v>0.33518429297089219</v>
      </c>
      <c r="O116" s="38">
        <f t="shared" si="21"/>
        <v>0.98000000000000065</v>
      </c>
      <c r="P116">
        <f t="shared" si="15"/>
        <v>0</v>
      </c>
      <c r="Q116" s="16">
        <f t="shared" si="16"/>
        <v>233</v>
      </c>
      <c r="R116">
        <f t="shared" si="17"/>
        <v>0.46600000000000003</v>
      </c>
      <c r="S116" s="85">
        <f t="shared" si="19"/>
        <v>1.0000000000000009E-2</v>
      </c>
      <c r="T116" s="16">
        <f t="shared" si="18"/>
        <v>0.29541999999999929</v>
      </c>
    </row>
    <row r="117" spans="1:20" x14ac:dyDescent="0.25">
      <c r="A117">
        <f t="shared" si="20"/>
        <v>100</v>
      </c>
      <c r="B117" s="15">
        <v>45568</v>
      </c>
      <c r="D117" s="16">
        <f t="shared" si="14"/>
        <v>0.3375771435981349</v>
      </c>
      <c r="O117" s="38">
        <f t="shared" si="21"/>
        <v>0.99000000000000066</v>
      </c>
      <c r="P117">
        <f t="shared" si="15"/>
        <v>0</v>
      </c>
      <c r="Q117" s="16">
        <f t="shared" si="16"/>
        <v>229</v>
      </c>
      <c r="R117">
        <f t="shared" si="17"/>
        <v>0.45800000000000002</v>
      </c>
      <c r="S117" s="85">
        <f t="shared" si="19"/>
        <v>1.0000000000000009E-2</v>
      </c>
      <c r="T117" s="16">
        <f t="shared" si="18"/>
        <v>0.2907599999999993</v>
      </c>
    </row>
    <row r="118" spans="1:20" x14ac:dyDescent="0.25">
      <c r="A118">
        <f t="shared" si="20"/>
        <v>101</v>
      </c>
      <c r="B118" s="15">
        <v>46162</v>
      </c>
      <c r="D118" s="16">
        <f t="shared" si="14"/>
        <v>0.34197761812625316</v>
      </c>
      <c r="O118" s="38">
        <f t="shared" si="21"/>
        <v>1.0000000000000007</v>
      </c>
      <c r="P118">
        <f t="shared" si="15"/>
        <v>0</v>
      </c>
      <c r="Q118" s="16">
        <f t="shared" si="16"/>
        <v>229</v>
      </c>
      <c r="R118">
        <f t="shared" si="17"/>
        <v>0.45800000000000002</v>
      </c>
      <c r="S118" s="85">
        <f t="shared" si="19"/>
        <v>1.0000000000000009E-2</v>
      </c>
      <c r="T118" s="16">
        <f t="shared" si="18"/>
        <v>0.28617999999999927</v>
      </c>
    </row>
    <row r="119" spans="1:20" x14ac:dyDescent="0.25">
      <c r="A119">
        <f t="shared" si="20"/>
        <v>102</v>
      </c>
      <c r="B119" s="15">
        <v>46965</v>
      </c>
      <c r="D119" s="16">
        <f t="shared" si="14"/>
        <v>0.34792640776611672</v>
      </c>
      <c r="O119" s="38">
        <f t="shared" si="21"/>
        <v>1.0100000000000007</v>
      </c>
      <c r="P119">
        <f t="shared" si="15"/>
        <v>0</v>
      </c>
      <c r="Q119" s="16">
        <f t="shared" si="16"/>
        <v>226</v>
      </c>
      <c r="R119">
        <f t="shared" si="17"/>
        <v>0.45200000000000001</v>
      </c>
      <c r="S119" s="85">
        <f t="shared" si="19"/>
        <v>1.0000000000000009E-2</v>
      </c>
      <c r="T119" s="16">
        <f t="shared" si="18"/>
        <v>0.28159999999999924</v>
      </c>
    </row>
    <row r="120" spans="1:20" x14ac:dyDescent="0.25">
      <c r="A120">
        <f t="shared" si="20"/>
        <v>103</v>
      </c>
      <c r="B120" s="15">
        <v>47511</v>
      </c>
      <c r="D120" s="16">
        <f t="shared" si="14"/>
        <v>0.35197128839297287</v>
      </c>
      <c r="O120" s="38">
        <f t="shared" si="21"/>
        <v>1.0200000000000007</v>
      </c>
      <c r="P120">
        <f t="shared" si="15"/>
        <v>0</v>
      </c>
      <c r="Q120" s="16">
        <f t="shared" si="16"/>
        <v>222</v>
      </c>
      <c r="R120">
        <f t="shared" si="17"/>
        <v>0.44400000000000001</v>
      </c>
      <c r="S120" s="85">
        <f t="shared" si="19"/>
        <v>1.0000000000000009E-2</v>
      </c>
      <c r="T120" s="16">
        <f t="shared" si="18"/>
        <v>0.27707999999999922</v>
      </c>
    </row>
    <row r="121" spans="1:20" x14ac:dyDescent="0.25">
      <c r="A121">
        <f t="shared" si="20"/>
        <v>104</v>
      </c>
      <c r="B121" s="15">
        <v>48017</v>
      </c>
      <c r="D121" s="16">
        <f t="shared" si="14"/>
        <v>0.35571984076877733</v>
      </c>
      <c r="O121" s="38">
        <f t="shared" si="21"/>
        <v>1.0300000000000007</v>
      </c>
      <c r="P121">
        <f t="shared" si="15"/>
        <v>0</v>
      </c>
      <c r="Q121" s="16">
        <f t="shared" si="16"/>
        <v>219</v>
      </c>
      <c r="R121">
        <f t="shared" si="17"/>
        <v>0.438</v>
      </c>
      <c r="S121" s="85">
        <f t="shared" si="19"/>
        <v>1.0000000000000009E-2</v>
      </c>
      <c r="T121" s="16">
        <f t="shared" si="18"/>
        <v>0.27263999999999922</v>
      </c>
    </row>
    <row r="122" spans="1:20" x14ac:dyDescent="0.25">
      <c r="A122">
        <f t="shared" si="20"/>
        <v>105</v>
      </c>
      <c r="B122" s="15">
        <v>48037</v>
      </c>
      <c r="D122" s="16">
        <f t="shared" si="14"/>
        <v>0.35586800489430315</v>
      </c>
      <c r="O122" s="38">
        <f t="shared" si="21"/>
        <v>1.0400000000000007</v>
      </c>
      <c r="P122">
        <f t="shared" si="15"/>
        <v>0</v>
      </c>
      <c r="Q122" s="16">
        <f t="shared" si="16"/>
        <v>218</v>
      </c>
      <c r="R122">
        <f t="shared" si="17"/>
        <v>0.436</v>
      </c>
      <c r="S122" s="85">
        <f t="shared" si="19"/>
        <v>1.0000000000000009E-2</v>
      </c>
      <c r="T122" s="16">
        <f t="shared" si="18"/>
        <v>0.26825999999999922</v>
      </c>
    </row>
    <row r="123" spans="1:20" x14ac:dyDescent="0.25">
      <c r="A123">
        <f t="shared" si="20"/>
        <v>106</v>
      </c>
      <c r="B123" s="15">
        <v>48192</v>
      </c>
      <c r="D123" s="16">
        <f t="shared" si="14"/>
        <v>0.35701627686712867</v>
      </c>
      <c r="O123" s="38">
        <f t="shared" si="21"/>
        <v>1.0500000000000007</v>
      </c>
      <c r="P123">
        <f t="shared" si="15"/>
        <v>0</v>
      </c>
      <c r="Q123" s="16">
        <f t="shared" si="16"/>
        <v>217</v>
      </c>
      <c r="R123">
        <f t="shared" si="17"/>
        <v>0.434</v>
      </c>
      <c r="S123" s="85">
        <f t="shared" si="19"/>
        <v>1.0000000000000009E-2</v>
      </c>
      <c r="T123" s="16">
        <f t="shared" si="18"/>
        <v>0.26389999999999919</v>
      </c>
    </row>
    <row r="124" spans="1:20" x14ac:dyDescent="0.25">
      <c r="A124">
        <f t="shared" si="20"/>
        <v>107</v>
      </c>
      <c r="B124" s="15">
        <v>48582</v>
      </c>
      <c r="D124" s="16">
        <f t="shared" si="14"/>
        <v>0.35990547731488304</v>
      </c>
      <c r="O124" s="38">
        <f t="shared" si="21"/>
        <v>1.0600000000000007</v>
      </c>
      <c r="P124">
        <f t="shared" si="15"/>
        <v>0</v>
      </c>
      <c r="Q124" s="16">
        <f t="shared" si="16"/>
        <v>214</v>
      </c>
      <c r="R124">
        <f t="shared" si="17"/>
        <v>0.42799999999999999</v>
      </c>
      <c r="S124" s="85">
        <f t="shared" si="19"/>
        <v>1.0000000000000009E-2</v>
      </c>
      <c r="T124" s="16">
        <f t="shared" si="18"/>
        <v>0.25955999999999918</v>
      </c>
    </row>
    <row r="125" spans="1:20" x14ac:dyDescent="0.25">
      <c r="A125">
        <f t="shared" si="20"/>
        <v>108</v>
      </c>
      <c r="B125" s="15">
        <v>48617</v>
      </c>
      <c r="D125" s="16">
        <f t="shared" si="14"/>
        <v>0.36016476453455332</v>
      </c>
      <c r="O125" s="38">
        <f t="shared" si="21"/>
        <v>1.0700000000000007</v>
      </c>
      <c r="P125">
        <f t="shared" si="15"/>
        <v>0</v>
      </c>
      <c r="Q125" s="16">
        <f t="shared" si="16"/>
        <v>209</v>
      </c>
      <c r="R125">
        <f t="shared" si="17"/>
        <v>0.41799999999999998</v>
      </c>
      <c r="S125" s="85">
        <f t="shared" si="19"/>
        <v>1.0000000000000009E-2</v>
      </c>
      <c r="T125" s="16">
        <f t="shared" si="18"/>
        <v>0.25527999999999917</v>
      </c>
    </row>
    <row r="126" spans="1:20" x14ac:dyDescent="0.25">
      <c r="A126">
        <f t="shared" si="20"/>
        <v>109</v>
      </c>
      <c r="B126" s="15">
        <v>48745</v>
      </c>
      <c r="D126" s="16">
        <f t="shared" si="14"/>
        <v>0.36111301493791886</v>
      </c>
      <c r="O126" s="38">
        <f t="shared" si="21"/>
        <v>1.0800000000000007</v>
      </c>
      <c r="P126">
        <f t="shared" si="15"/>
        <v>0</v>
      </c>
      <c r="Q126" s="16">
        <f t="shared" si="16"/>
        <v>207</v>
      </c>
      <c r="R126">
        <f t="shared" si="17"/>
        <v>0.41399999999999998</v>
      </c>
      <c r="S126" s="85">
        <f t="shared" si="19"/>
        <v>1.0000000000000009E-2</v>
      </c>
      <c r="T126" s="16">
        <f t="shared" si="18"/>
        <v>0.25109999999999916</v>
      </c>
    </row>
    <row r="127" spans="1:20" x14ac:dyDescent="0.25">
      <c r="A127">
        <f t="shared" si="20"/>
        <v>110</v>
      </c>
      <c r="B127" s="15">
        <v>49836</v>
      </c>
      <c r="D127" s="16">
        <f t="shared" si="14"/>
        <v>0.36919536798535491</v>
      </c>
      <c r="O127" s="38">
        <f t="shared" si="21"/>
        <v>1.0900000000000007</v>
      </c>
      <c r="P127">
        <f t="shared" si="15"/>
        <v>0</v>
      </c>
      <c r="Q127" s="16">
        <f t="shared" si="16"/>
        <v>203</v>
      </c>
      <c r="R127">
        <f t="shared" si="17"/>
        <v>0.40600000000000003</v>
      </c>
      <c r="S127" s="85">
        <f t="shared" si="19"/>
        <v>1.0000000000000009E-2</v>
      </c>
      <c r="T127" s="16">
        <f t="shared" si="18"/>
        <v>0.24695999999999918</v>
      </c>
    </row>
    <row r="128" spans="1:20" x14ac:dyDescent="0.25">
      <c r="A128">
        <f t="shared" si="20"/>
        <v>111</v>
      </c>
      <c r="B128" s="15">
        <v>50063</v>
      </c>
      <c r="D128" s="16">
        <f t="shared" si="14"/>
        <v>0.3708770308100735</v>
      </c>
      <c r="O128" s="38">
        <f t="shared" si="21"/>
        <v>1.1000000000000008</v>
      </c>
      <c r="P128">
        <f t="shared" si="15"/>
        <v>0</v>
      </c>
      <c r="Q128" s="16">
        <f t="shared" si="16"/>
        <v>201</v>
      </c>
      <c r="R128">
        <f t="shared" si="17"/>
        <v>0.40200000000000002</v>
      </c>
      <c r="S128" s="85">
        <f t="shared" si="19"/>
        <v>1.0000000000000009E-2</v>
      </c>
      <c r="T128" s="16">
        <f t="shared" si="18"/>
        <v>0.24289999999999917</v>
      </c>
    </row>
    <row r="129" spans="1:20" x14ac:dyDescent="0.25">
      <c r="A129">
        <f t="shared" si="20"/>
        <v>112</v>
      </c>
      <c r="B129" s="15">
        <v>51004</v>
      </c>
      <c r="D129" s="16">
        <f t="shared" si="14"/>
        <v>0.37784815291606549</v>
      </c>
      <c r="O129" s="38">
        <f t="shared" si="21"/>
        <v>1.1100000000000008</v>
      </c>
      <c r="P129">
        <f t="shared" si="15"/>
        <v>0</v>
      </c>
      <c r="Q129" s="16">
        <f t="shared" si="16"/>
        <v>200</v>
      </c>
      <c r="R129">
        <f t="shared" si="17"/>
        <v>0.4</v>
      </c>
      <c r="S129" s="85">
        <f t="shared" si="19"/>
        <v>1.0000000000000009E-2</v>
      </c>
      <c r="T129" s="16">
        <f t="shared" si="18"/>
        <v>0.23887999999999918</v>
      </c>
    </row>
    <row r="130" spans="1:20" x14ac:dyDescent="0.25">
      <c r="A130">
        <f t="shared" si="20"/>
        <v>113</v>
      </c>
      <c r="B130" s="15">
        <v>51363</v>
      </c>
      <c r="D130" s="16">
        <f t="shared" si="14"/>
        <v>0.38050769896925485</v>
      </c>
      <c r="O130" s="38">
        <f t="shared" si="21"/>
        <v>1.1200000000000008</v>
      </c>
      <c r="P130">
        <f t="shared" si="15"/>
        <v>0</v>
      </c>
      <c r="Q130" s="16">
        <f t="shared" si="16"/>
        <v>198</v>
      </c>
      <c r="R130">
        <f t="shared" si="17"/>
        <v>0.39600000000000002</v>
      </c>
      <c r="S130" s="85">
        <f t="shared" si="19"/>
        <v>1.0000000000000009E-2</v>
      </c>
      <c r="T130" s="16">
        <f t="shared" si="18"/>
        <v>0.23487999999999917</v>
      </c>
    </row>
    <row r="131" spans="1:20" x14ac:dyDescent="0.25">
      <c r="A131">
        <f t="shared" si="20"/>
        <v>114</v>
      </c>
      <c r="B131" s="15">
        <v>53117</v>
      </c>
      <c r="D131" s="16">
        <f t="shared" si="14"/>
        <v>0.39350169277787334</v>
      </c>
      <c r="O131" s="38">
        <f t="shared" si="21"/>
        <v>1.1300000000000008</v>
      </c>
      <c r="P131">
        <f t="shared" si="15"/>
        <v>0</v>
      </c>
      <c r="Q131" s="16">
        <f t="shared" si="16"/>
        <v>196</v>
      </c>
      <c r="R131">
        <f t="shared" si="17"/>
        <v>0.39200000000000002</v>
      </c>
      <c r="S131" s="85">
        <f t="shared" si="19"/>
        <v>1.0000000000000009E-2</v>
      </c>
      <c r="T131" s="16">
        <f t="shared" si="18"/>
        <v>0.23091999999999918</v>
      </c>
    </row>
    <row r="132" spans="1:20" x14ac:dyDescent="0.25">
      <c r="A132">
        <f t="shared" si="20"/>
        <v>115</v>
      </c>
      <c r="B132" s="15">
        <v>53156</v>
      </c>
      <c r="D132" s="16">
        <f t="shared" si="14"/>
        <v>0.39379061282264877</v>
      </c>
      <c r="O132" s="38">
        <f t="shared" si="21"/>
        <v>1.1400000000000008</v>
      </c>
      <c r="P132">
        <f t="shared" si="15"/>
        <v>0</v>
      </c>
      <c r="Q132" s="16">
        <f t="shared" si="16"/>
        <v>191</v>
      </c>
      <c r="R132">
        <f t="shared" si="17"/>
        <v>0.38200000000000001</v>
      </c>
      <c r="S132" s="85">
        <f t="shared" si="19"/>
        <v>1.0000000000000009E-2</v>
      </c>
      <c r="T132" s="16">
        <f t="shared" si="18"/>
        <v>0.22699999999999917</v>
      </c>
    </row>
    <row r="133" spans="1:20" x14ac:dyDescent="0.25">
      <c r="A133">
        <f t="shared" si="20"/>
        <v>116</v>
      </c>
      <c r="B133" s="15">
        <v>53357</v>
      </c>
      <c r="D133" s="16">
        <f t="shared" si="14"/>
        <v>0.39527966228418376</v>
      </c>
      <c r="O133" s="38">
        <f t="shared" si="21"/>
        <v>1.1500000000000008</v>
      </c>
      <c r="P133">
        <f t="shared" si="15"/>
        <v>0</v>
      </c>
      <c r="Q133" s="16">
        <f t="shared" si="16"/>
        <v>189</v>
      </c>
      <c r="R133">
        <f t="shared" si="17"/>
        <v>0.378</v>
      </c>
      <c r="S133" s="85">
        <f t="shared" si="19"/>
        <v>1.0000000000000009E-2</v>
      </c>
      <c r="T133" s="16">
        <f t="shared" si="18"/>
        <v>0.22317999999999918</v>
      </c>
    </row>
    <row r="134" spans="1:20" x14ac:dyDescent="0.25">
      <c r="A134">
        <f t="shared" si="20"/>
        <v>117</v>
      </c>
      <c r="B134" s="15">
        <v>53389</v>
      </c>
      <c r="D134" s="16">
        <f t="shared" si="14"/>
        <v>0.39551672488502515</v>
      </c>
      <c r="O134" s="38">
        <f t="shared" si="21"/>
        <v>1.1600000000000008</v>
      </c>
      <c r="P134">
        <f t="shared" si="15"/>
        <v>0</v>
      </c>
      <c r="Q134" s="16">
        <f t="shared" si="16"/>
        <v>187</v>
      </c>
      <c r="R134">
        <f t="shared" si="17"/>
        <v>0.374</v>
      </c>
      <c r="S134" s="85">
        <f t="shared" si="19"/>
        <v>1.0000000000000009E-2</v>
      </c>
      <c r="T134" s="16">
        <f t="shared" si="18"/>
        <v>0.21939999999999918</v>
      </c>
    </row>
    <row r="135" spans="1:20" x14ac:dyDescent="0.25">
      <c r="A135">
        <f t="shared" si="20"/>
        <v>118</v>
      </c>
      <c r="B135" s="15">
        <v>53403</v>
      </c>
      <c r="D135" s="16">
        <f t="shared" si="14"/>
        <v>0.39562043977289324</v>
      </c>
      <c r="O135" s="38">
        <f t="shared" si="21"/>
        <v>1.1700000000000008</v>
      </c>
      <c r="P135">
        <f t="shared" si="15"/>
        <v>0</v>
      </c>
      <c r="Q135" s="16">
        <f t="shared" si="16"/>
        <v>185</v>
      </c>
      <c r="R135">
        <f t="shared" si="17"/>
        <v>0.37</v>
      </c>
      <c r="S135" s="85">
        <f t="shared" si="19"/>
        <v>1.0000000000000009E-2</v>
      </c>
      <c r="T135" s="16">
        <f t="shared" si="18"/>
        <v>0.21565999999999919</v>
      </c>
    </row>
    <row r="136" spans="1:20" x14ac:dyDescent="0.25">
      <c r="A136">
        <f t="shared" si="20"/>
        <v>119</v>
      </c>
      <c r="B136" s="15">
        <v>53440</v>
      </c>
      <c r="D136" s="16">
        <f t="shared" si="14"/>
        <v>0.39589454340511609</v>
      </c>
      <c r="O136" s="38">
        <f t="shared" si="21"/>
        <v>1.1800000000000008</v>
      </c>
      <c r="P136">
        <f t="shared" si="15"/>
        <v>0</v>
      </c>
      <c r="Q136" s="16">
        <f t="shared" si="16"/>
        <v>181</v>
      </c>
      <c r="R136">
        <f t="shared" si="17"/>
        <v>0.36199999999999999</v>
      </c>
      <c r="S136" s="85">
        <f t="shared" si="19"/>
        <v>1.0000000000000009E-2</v>
      </c>
      <c r="T136" s="16">
        <f t="shared" si="18"/>
        <v>0.21195999999999918</v>
      </c>
    </row>
    <row r="137" spans="1:20" x14ac:dyDescent="0.25">
      <c r="A137">
        <f t="shared" si="20"/>
        <v>120</v>
      </c>
      <c r="B137" s="15">
        <v>54247</v>
      </c>
      <c r="D137" s="16">
        <f t="shared" si="14"/>
        <v>0.40187296587008481</v>
      </c>
      <c r="O137" s="38">
        <f t="shared" si="21"/>
        <v>1.1900000000000008</v>
      </c>
      <c r="P137">
        <f t="shared" si="15"/>
        <v>0</v>
      </c>
      <c r="Q137" s="16">
        <f t="shared" si="16"/>
        <v>179</v>
      </c>
      <c r="R137">
        <f t="shared" si="17"/>
        <v>0.35799999999999998</v>
      </c>
      <c r="S137" s="85">
        <f t="shared" si="19"/>
        <v>1.0000000000000009E-2</v>
      </c>
      <c r="T137" s="16">
        <f t="shared" si="18"/>
        <v>0.20833999999999916</v>
      </c>
    </row>
    <row r="138" spans="1:20" x14ac:dyDescent="0.25">
      <c r="A138">
        <f t="shared" si="20"/>
        <v>121</v>
      </c>
      <c r="B138" s="15">
        <v>54580</v>
      </c>
      <c r="D138" s="16">
        <f t="shared" si="14"/>
        <v>0.4043398985600905</v>
      </c>
      <c r="O138" s="38">
        <f t="shared" si="21"/>
        <v>1.2000000000000008</v>
      </c>
      <c r="P138">
        <f t="shared" si="15"/>
        <v>0</v>
      </c>
      <c r="Q138" s="16">
        <f t="shared" si="16"/>
        <v>174</v>
      </c>
      <c r="R138">
        <f t="shared" si="17"/>
        <v>0.34799999999999998</v>
      </c>
      <c r="S138" s="85">
        <f t="shared" si="19"/>
        <v>1.0000000000000009E-2</v>
      </c>
      <c r="T138" s="16">
        <f t="shared" si="18"/>
        <v>0.20475999999999916</v>
      </c>
    </row>
    <row r="139" spans="1:20" x14ac:dyDescent="0.25">
      <c r="A139">
        <f t="shared" si="20"/>
        <v>122</v>
      </c>
      <c r="B139" s="15">
        <v>54651</v>
      </c>
      <c r="D139" s="16">
        <f t="shared" si="14"/>
        <v>0.40486588120570732</v>
      </c>
      <c r="O139" s="38">
        <f t="shared" si="21"/>
        <v>1.2100000000000009</v>
      </c>
      <c r="P139">
        <f t="shared" si="15"/>
        <v>0</v>
      </c>
      <c r="Q139" s="16">
        <f t="shared" si="16"/>
        <v>174</v>
      </c>
      <c r="R139">
        <f t="shared" si="17"/>
        <v>0.34799999999999998</v>
      </c>
      <c r="S139" s="85">
        <f t="shared" si="19"/>
        <v>1.0000000000000009E-2</v>
      </c>
      <c r="T139" s="16">
        <f t="shared" si="18"/>
        <v>0.20127999999999915</v>
      </c>
    </row>
    <row r="140" spans="1:20" x14ac:dyDescent="0.25">
      <c r="A140">
        <f t="shared" si="20"/>
        <v>123</v>
      </c>
      <c r="B140" s="15">
        <v>54812</v>
      </c>
      <c r="D140" s="16">
        <f t="shared" si="14"/>
        <v>0.40605860241619057</v>
      </c>
      <c r="O140" s="38">
        <f t="shared" si="21"/>
        <v>1.2200000000000009</v>
      </c>
      <c r="P140">
        <f t="shared" si="15"/>
        <v>0</v>
      </c>
      <c r="Q140" s="16">
        <f t="shared" si="16"/>
        <v>173</v>
      </c>
      <c r="R140">
        <f t="shared" si="17"/>
        <v>0.34599999999999997</v>
      </c>
      <c r="S140" s="85">
        <f t="shared" si="19"/>
        <v>1.0000000000000009E-2</v>
      </c>
      <c r="T140" s="16">
        <f t="shared" si="18"/>
        <v>0.19779999999999914</v>
      </c>
    </row>
    <row r="141" spans="1:20" x14ac:dyDescent="0.25">
      <c r="A141">
        <f t="shared" si="20"/>
        <v>124</v>
      </c>
      <c r="B141" s="15">
        <v>54976</v>
      </c>
      <c r="D141" s="16">
        <f t="shared" si="14"/>
        <v>0.40727354824550266</v>
      </c>
      <c r="O141" s="38">
        <f t="shared" si="21"/>
        <v>1.2300000000000009</v>
      </c>
      <c r="P141">
        <f t="shared" si="15"/>
        <v>0</v>
      </c>
      <c r="Q141" s="16">
        <f t="shared" si="16"/>
        <v>171</v>
      </c>
      <c r="R141">
        <f t="shared" si="17"/>
        <v>0.34200000000000003</v>
      </c>
      <c r="S141" s="85">
        <f t="shared" si="19"/>
        <v>1.0000000000000009E-2</v>
      </c>
      <c r="T141" s="16">
        <f t="shared" si="18"/>
        <v>0.19433999999999915</v>
      </c>
    </row>
    <row r="142" spans="1:20" x14ac:dyDescent="0.25">
      <c r="A142">
        <f t="shared" si="20"/>
        <v>125</v>
      </c>
      <c r="B142" s="15">
        <v>55039</v>
      </c>
      <c r="D142" s="16">
        <f t="shared" si="14"/>
        <v>0.40774026524090912</v>
      </c>
      <c r="O142" s="38">
        <f t="shared" si="21"/>
        <v>1.2400000000000009</v>
      </c>
      <c r="P142">
        <f t="shared" si="15"/>
        <v>0</v>
      </c>
      <c r="Q142" s="16">
        <f t="shared" si="16"/>
        <v>169</v>
      </c>
      <c r="R142">
        <f t="shared" si="17"/>
        <v>0.33800000000000002</v>
      </c>
      <c r="S142" s="85">
        <f t="shared" si="19"/>
        <v>1.0000000000000009E-2</v>
      </c>
      <c r="T142" s="16">
        <f t="shared" si="18"/>
        <v>0.19091999999999915</v>
      </c>
    </row>
    <row r="143" spans="1:20" x14ac:dyDescent="0.25">
      <c r="A143">
        <f t="shared" si="20"/>
        <v>126</v>
      </c>
      <c r="B143" s="15">
        <v>55214</v>
      </c>
      <c r="D143" s="16">
        <f t="shared" si="14"/>
        <v>0.40903670133926046</v>
      </c>
      <c r="O143" s="38">
        <f t="shared" si="21"/>
        <v>1.2500000000000009</v>
      </c>
      <c r="P143">
        <f t="shared" si="15"/>
        <v>0</v>
      </c>
      <c r="Q143" s="16">
        <f t="shared" si="16"/>
        <v>167</v>
      </c>
      <c r="R143">
        <f t="shared" si="17"/>
        <v>0.33400000000000002</v>
      </c>
      <c r="S143" s="85">
        <f t="shared" si="19"/>
        <v>1.0000000000000009E-2</v>
      </c>
      <c r="T143" s="16">
        <f t="shared" si="18"/>
        <v>0.18753999999999915</v>
      </c>
    </row>
    <row r="144" spans="1:20" x14ac:dyDescent="0.25">
      <c r="A144">
        <f t="shared" si="20"/>
        <v>127</v>
      </c>
      <c r="B144" s="15">
        <v>56188</v>
      </c>
      <c r="D144" s="16">
        <f t="shared" si="14"/>
        <v>0.4162522942523702</v>
      </c>
      <c r="O144" s="38">
        <f t="shared" si="21"/>
        <v>1.2600000000000009</v>
      </c>
      <c r="P144">
        <f t="shared" si="15"/>
        <v>0</v>
      </c>
      <c r="Q144" s="16">
        <f t="shared" si="16"/>
        <v>164</v>
      </c>
      <c r="R144">
        <f t="shared" si="17"/>
        <v>0.32800000000000001</v>
      </c>
      <c r="S144" s="85">
        <f t="shared" si="19"/>
        <v>1.0000000000000009E-2</v>
      </c>
      <c r="T144" s="16">
        <f t="shared" si="18"/>
        <v>0.18419999999999914</v>
      </c>
    </row>
    <row r="145" spans="1:20" x14ac:dyDescent="0.25">
      <c r="A145">
        <f t="shared" si="20"/>
        <v>128</v>
      </c>
      <c r="B145" s="15">
        <v>56366</v>
      </c>
      <c r="D145" s="16">
        <f t="shared" si="14"/>
        <v>0.41757095496955038</v>
      </c>
      <c r="O145" s="38">
        <f t="shared" si="21"/>
        <v>1.2700000000000009</v>
      </c>
      <c r="P145">
        <f t="shared" si="15"/>
        <v>0</v>
      </c>
      <c r="Q145" s="16">
        <f t="shared" si="16"/>
        <v>162</v>
      </c>
      <c r="R145">
        <f t="shared" si="17"/>
        <v>0.32400000000000001</v>
      </c>
      <c r="S145" s="85">
        <f t="shared" si="19"/>
        <v>1.0000000000000009E-2</v>
      </c>
      <c r="T145" s="16">
        <f t="shared" si="18"/>
        <v>0.18091999999999914</v>
      </c>
    </row>
    <row r="146" spans="1:20" x14ac:dyDescent="0.25">
      <c r="A146">
        <f t="shared" si="20"/>
        <v>129</v>
      </c>
      <c r="B146" s="15">
        <v>56457</v>
      </c>
      <c r="D146" s="16">
        <f t="shared" ref="D146:D209" si="22">B146/D$13</f>
        <v>0.41824510174069307</v>
      </c>
      <c r="O146" s="38">
        <f t="shared" si="21"/>
        <v>1.2800000000000009</v>
      </c>
      <c r="P146">
        <f t="shared" ref="P146:P209" si="23">COUNTIF(D$18:D$517,O146)</f>
        <v>0</v>
      </c>
      <c r="Q146" s="16">
        <f t="shared" ref="Q146:Q209" si="24">COUNTIF(D$18:D$517,"&gt;"&amp;O146)</f>
        <v>161</v>
      </c>
      <c r="R146">
        <f t="shared" ref="R146:R209" si="25">Q146/COUNT(A$18:A$517)</f>
        <v>0.32200000000000001</v>
      </c>
      <c r="S146" s="85">
        <f t="shared" si="19"/>
        <v>1.0000000000000009E-2</v>
      </c>
      <c r="T146" s="16">
        <f t="shared" ref="T146:T209" si="26">T147+S146*R146</f>
        <v>0.17767999999999914</v>
      </c>
    </row>
    <row r="147" spans="1:20" x14ac:dyDescent="0.25">
      <c r="A147">
        <f t="shared" si="20"/>
        <v>130</v>
      </c>
      <c r="B147" s="15">
        <v>56982</v>
      </c>
      <c r="D147" s="16">
        <f t="shared" si="22"/>
        <v>0.42213441003574709</v>
      </c>
      <c r="O147" s="38">
        <f t="shared" si="21"/>
        <v>1.2900000000000009</v>
      </c>
      <c r="P147">
        <f t="shared" si="23"/>
        <v>0</v>
      </c>
      <c r="Q147" s="16">
        <f t="shared" si="24"/>
        <v>161</v>
      </c>
      <c r="R147">
        <f t="shared" si="25"/>
        <v>0.32200000000000001</v>
      </c>
      <c r="S147" s="85">
        <f t="shared" ref="S147:S210" si="27">O148-O147</f>
        <v>1.0000000000000009E-2</v>
      </c>
      <c r="T147" s="16">
        <f t="shared" si="26"/>
        <v>0.17445999999999914</v>
      </c>
    </row>
    <row r="148" spans="1:20" x14ac:dyDescent="0.25">
      <c r="A148">
        <f t="shared" ref="A148:A211" si="28">A147+1</f>
        <v>131</v>
      </c>
      <c r="B148" s="15">
        <v>57142</v>
      </c>
      <c r="D148" s="16">
        <f t="shared" si="22"/>
        <v>0.42331972303995402</v>
      </c>
      <c r="O148" s="38">
        <f t="shared" ref="O148:O211" si="29">O147+0.01</f>
        <v>1.3000000000000009</v>
      </c>
      <c r="P148">
        <f t="shared" si="23"/>
        <v>0</v>
      </c>
      <c r="Q148" s="16">
        <f t="shared" si="24"/>
        <v>160</v>
      </c>
      <c r="R148">
        <f t="shared" si="25"/>
        <v>0.32</v>
      </c>
      <c r="S148" s="85">
        <f t="shared" si="27"/>
        <v>1.0000000000000009E-2</v>
      </c>
      <c r="T148" s="16">
        <f t="shared" si="26"/>
        <v>0.17123999999999914</v>
      </c>
    </row>
    <row r="149" spans="1:20" x14ac:dyDescent="0.25">
      <c r="A149">
        <f t="shared" si="28"/>
        <v>132</v>
      </c>
      <c r="B149" s="15">
        <v>57605</v>
      </c>
      <c r="D149" s="16">
        <f t="shared" si="22"/>
        <v>0.42674972254587784</v>
      </c>
      <c r="O149" s="38">
        <f t="shared" si="29"/>
        <v>1.3100000000000009</v>
      </c>
      <c r="P149">
        <f t="shared" si="23"/>
        <v>0</v>
      </c>
      <c r="Q149" s="16">
        <f t="shared" si="24"/>
        <v>157</v>
      </c>
      <c r="R149">
        <f t="shared" si="25"/>
        <v>0.314</v>
      </c>
      <c r="S149" s="85">
        <f t="shared" si="27"/>
        <v>1.0000000000000009E-2</v>
      </c>
      <c r="T149" s="16">
        <f t="shared" si="26"/>
        <v>0.16803999999999913</v>
      </c>
    </row>
    <row r="150" spans="1:20" x14ac:dyDescent="0.25">
      <c r="A150">
        <f t="shared" si="28"/>
        <v>133</v>
      </c>
      <c r="B150" s="15">
        <v>57804</v>
      </c>
      <c r="D150" s="16">
        <f t="shared" si="22"/>
        <v>0.42822395559486021</v>
      </c>
      <c r="O150" s="38">
        <f t="shared" si="29"/>
        <v>1.320000000000001</v>
      </c>
      <c r="P150">
        <f t="shared" si="23"/>
        <v>0</v>
      </c>
      <c r="Q150" s="16">
        <f t="shared" si="24"/>
        <v>155</v>
      </c>
      <c r="R150">
        <f t="shared" si="25"/>
        <v>0.31</v>
      </c>
      <c r="S150" s="85">
        <f t="shared" si="27"/>
        <v>1.0000000000000009E-2</v>
      </c>
      <c r="T150" s="16">
        <f t="shared" si="26"/>
        <v>0.16489999999999913</v>
      </c>
    </row>
    <row r="151" spans="1:20" x14ac:dyDescent="0.25">
      <c r="A151">
        <f t="shared" si="28"/>
        <v>134</v>
      </c>
      <c r="B151" s="15">
        <v>58798</v>
      </c>
      <c r="D151" s="16">
        <f t="shared" si="22"/>
        <v>0.43558771263349583</v>
      </c>
      <c r="O151" s="38">
        <f t="shared" si="29"/>
        <v>1.330000000000001</v>
      </c>
      <c r="P151">
        <f t="shared" si="23"/>
        <v>0</v>
      </c>
      <c r="Q151" s="16">
        <f t="shared" si="24"/>
        <v>151</v>
      </c>
      <c r="R151">
        <f t="shared" si="25"/>
        <v>0.30199999999999999</v>
      </c>
      <c r="S151" s="85">
        <f t="shared" si="27"/>
        <v>1.0000000000000009E-2</v>
      </c>
      <c r="T151" s="16">
        <f t="shared" si="26"/>
        <v>0.16179999999999914</v>
      </c>
    </row>
    <row r="152" spans="1:20" x14ac:dyDescent="0.25">
      <c r="A152">
        <f t="shared" si="28"/>
        <v>135</v>
      </c>
      <c r="B152" s="15">
        <v>58817</v>
      </c>
      <c r="D152" s="16">
        <f t="shared" si="22"/>
        <v>0.43572846855274538</v>
      </c>
      <c r="O152" s="38">
        <f t="shared" si="29"/>
        <v>1.340000000000001</v>
      </c>
      <c r="P152">
        <f t="shared" si="23"/>
        <v>0</v>
      </c>
      <c r="Q152" s="16">
        <f t="shared" si="24"/>
        <v>147</v>
      </c>
      <c r="R152">
        <f t="shared" si="25"/>
        <v>0.29399999999999998</v>
      </c>
      <c r="S152" s="85">
        <f t="shared" si="27"/>
        <v>1.0000000000000009E-2</v>
      </c>
      <c r="T152" s="16">
        <f t="shared" si="26"/>
        <v>0.15877999999999914</v>
      </c>
    </row>
    <row r="153" spans="1:20" x14ac:dyDescent="0.25">
      <c r="A153">
        <f t="shared" si="28"/>
        <v>136</v>
      </c>
      <c r="B153" s="15">
        <v>59722</v>
      </c>
      <c r="D153" s="16">
        <f t="shared" si="22"/>
        <v>0.44243289523279083</v>
      </c>
      <c r="O153" s="38">
        <f t="shared" si="29"/>
        <v>1.350000000000001</v>
      </c>
      <c r="P153">
        <f t="shared" si="23"/>
        <v>0</v>
      </c>
      <c r="Q153" s="16">
        <f t="shared" si="24"/>
        <v>144</v>
      </c>
      <c r="R153">
        <f t="shared" si="25"/>
        <v>0.28799999999999998</v>
      </c>
      <c r="S153" s="85">
        <f t="shared" si="27"/>
        <v>1.0000000000000009E-2</v>
      </c>
      <c r="T153" s="16">
        <f t="shared" si="26"/>
        <v>0.15583999999999915</v>
      </c>
    </row>
    <row r="154" spans="1:20" x14ac:dyDescent="0.25">
      <c r="A154">
        <f t="shared" si="28"/>
        <v>137</v>
      </c>
      <c r="B154" s="15">
        <v>60731</v>
      </c>
      <c r="D154" s="16">
        <f t="shared" si="22"/>
        <v>0.44990777536557081</v>
      </c>
      <c r="O154" s="38">
        <f t="shared" si="29"/>
        <v>1.360000000000001</v>
      </c>
      <c r="P154">
        <f t="shared" si="23"/>
        <v>0</v>
      </c>
      <c r="Q154" s="16">
        <f t="shared" si="24"/>
        <v>142</v>
      </c>
      <c r="R154">
        <f t="shared" si="25"/>
        <v>0.28399999999999997</v>
      </c>
      <c r="S154" s="85">
        <f t="shared" si="27"/>
        <v>1.0000000000000009E-2</v>
      </c>
      <c r="T154" s="16">
        <f t="shared" si="26"/>
        <v>0.15295999999999915</v>
      </c>
    </row>
    <row r="155" spans="1:20" x14ac:dyDescent="0.25">
      <c r="A155">
        <f t="shared" si="28"/>
        <v>138</v>
      </c>
      <c r="B155" s="15">
        <v>60939</v>
      </c>
      <c r="D155" s="16">
        <f t="shared" si="22"/>
        <v>0.45144868227103985</v>
      </c>
      <c r="O155" s="38">
        <f t="shared" si="29"/>
        <v>1.370000000000001</v>
      </c>
      <c r="P155">
        <f t="shared" si="23"/>
        <v>0</v>
      </c>
      <c r="Q155" s="16">
        <f t="shared" si="24"/>
        <v>140</v>
      </c>
      <c r="R155">
        <f t="shared" si="25"/>
        <v>0.28000000000000003</v>
      </c>
      <c r="S155" s="85">
        <f t="shared" si="27"/>
        <v>1.0000000000000009E-2</v>
      </c>
      <c r="T155" s="16">
        <f t="shared" si="26"/>
        <v>0.15011999999999914</v>
      </c>
    </row>
    <row r="156" spans="1:20" x14ac:dyDescent="0.25">
      <c r="A156">
        <f t="shared" si="28"/>
        <v>139</v>
      </c>
      <c r="B156" s="15">
        <v>61142</v>
      </c>
      <c r="D156" s="16">
        <f t="shared" si="22"/>
        <v>0.45295254814512742</v>
      </c>
      <c r="O156" s="38">
        <f t="shared" si="29"/>
        <v>1.380000000000001</v>
      </c>
      <c r="P156">
        <f t="shared" si="23"/>
        <v>0</v>
      </c>
      <c r="Q156" s="16">
        <f t="shared" si="24"/>
        <v>137</v>
      </c>
      <c r="R156">
        <f t="shared" si="25"/>
        <v>0.27400000000000002</v>
      </c>
      <c r="S156" s="85">
        <f t="shared" si="27"/>
        <v>1.0000000000000009E-2</v>
      </c>
      <c r="T156" s="16">
        <f t="shared" si="26"/>
        <v>0.14731999999999915</v>
      </c>
    </row>
    <row r="157" spans="1:20" x14ac:dyDescent="0.25">
      <c r="A157">
        <f t="shared" si="28"/>
        <v>140</v>
      </c>
      <c r="B157" s="15">
        <v>61786</v>
      </c>
      <c r="D157" s="16">
        <f t="shared" si="22"/>
        <v>0.45772343298706031</v>
      </c>
      <c r="O157" s="38">
        <f t="shared" si="29"/>
        <v>1.390000000000001</v>
      </c>
      <c r="P157">
        <f t="shared" si="23"/>
        <v>0</v>
      </c>
      <c r="Q157" s="16">
        <f t="shared" si="24"/>
        <v>135</v>
      </c>
      <c r="R157">
        <f t="shared" si="25"/>
        <v>0.27</v>
      </c>
      <c r="S157" s="85">
        <f t="shared" si="27"/>
        <v>1.0000000000000009E-2</v>
      </c>
      <c r="T157" s="16">
        <f t="shared" si="26"/>
        <v>0.14457999999999915</v>
      </c>
    </row>
    <row r="158" spans="1:20" x14ac:dyDescent="0.25">
      <c r="A158">
        <f t="shared" si="28"/>
        <v>141</v>
      </c>
      <c r="B158" s="15">
        <v>62194</v>
      </c>
      <c r="D158" s="16">
        <f t="shared" si="22"/>
        <v>0.46074598114778798</v>
      </c>
      <c r="O158" s="38">
        <f t="shared" si="29"/>
        <v>1.400000000000001</v>
      </c>
      <c r="P158">
        <f t="shared" si="23"/>
        <v>0</v>
      </c>
      <c r="Q158" s="16">
        <f t="shared" si="24"/>
        <v>133</v>
      </c>
      <c r="R158">
        <f t="shared" si="25"/>
        <v>0.26600000000000001</v>
      </c>
      <c r="S158" s="85">
        <f t="shared" si="27"/>
        <v>1.0000000000000009E-2</v>
      </c>
      <c r="T158" s="16">
        <f t="shared" si="26"/>
        <v>0.14187999999999915</v>
      </c>
    </row>
    <row r="159" spans="1:20" x14ac:dyDescent="0.25">
      <c r="A159">
        <f t="shared" si="28"/>
        <v>142</v>
      </c>
      <c r="B159" s="15">
        <v>62210</v>
      </c>
      <c r="D159" s="16">
        <f t="shared" si="22"/>
        <v>0.4608645124482087</v>
      </c>
      <c r="O159" s="38">
        <f t="shared" si="29"/>
        <v>1.410000000000001</v>
      </c>
      <c r="P159">
        <f t="shared" si="23"/>
        <v>0</v>
      </c>
      <c r="Q159" s="16">
        <f t="shared" si="24"/>
        <v>128</v>
      </c>
      <c r="R159">
        <f t="shared" si="25"/>
        <v>0.25600000000000001</v>
      </c>
      <c r="S159" s="85">
        <f t="shared" si="27"/>
        <v>1.0000000000000009E-2</v>
      </c>
      <c r="T159" s="16">
        <f t="shared" si="26"/>
        <v>0.13921999999999915</v>
      </c>
    </row>
    <row r="160" spans="1:20" x14ac:dyDescent="0.25">
      <c r="A160">
        <f t="shared" si="28"/>
        <v>143</v>
      </c>
      <c r="B160" s="15">
        <v>62232</v>
      </c>
      <c r="D160" s="16">
        <f t="shared" si="22"/>
        <v>0.46102749298628715</v>
      </c>
      <c r="O160" s="38">
        <f t="shared" si="29"/>
        <v>1.420000000000001</v>
      </c>
      <c r="P160">
        <f t="shared" si="23"/>
        <v>0</v>
      </c>
      <c r="Q160" s="16">
        <f t="shared" si="24"/>
        <v>127</v>
      </c>
      <c r="R160">
        <f t="shared" si="25"/>
        <v>0.254</v>
      </c>
      <c r="S160" s="85">
        <f t="shared" si="27"/>
        <v>1.0000000000000009E-2</v>
      </c>
      <c r="T160" s="16">
        <f t="shared" si="26"/>
        <v>0.13665999999999914</v>
      </c>
    </row>
    <row r="161" spans="1:20" x14ac:dyDescent="0.25">
      <c r="A161">
        <f t="shared" si="28"/>
        <v>144</v>
      </c>
      <c r="B161" s="15">
        <v>62321</v>
      </c>
      <c r="D161" s="16">
        <f t="shared" si="22"/>
        <v>0.46168682334487726</v>
      </c>
      <c r="O161" s="38">
        <f t="shared" si="29"/>
        <v>1.430000000000001</v>
      </c>
      <c r="P161">
        <f t="shared" si="23"/>
        <v>0</v>
      </c>
      <c r="Q161" s="16">
        <f t="shared" si="24"/>
        <v>125</v>
      </c>
      <c r="R161">
        <f t="shared" si="25"/>
        <v>0.25</v>
      </c>
      <c r="S161" s="85">
        <f t="shared" si="27"/>
        <v>1.0000000000000009E-2</v>
      </c>
      <c r="T161" s="16">
        <f t="shared" si="26"/>
        <v>0.13411999999999913</v>
      </c>
    </row>
    <row r="162" spans="1:20" x14ac:dyDescent="0.25">
      <c r="A162">
        <f t="shared" si="28"/>
        <v>145</v>
      </c>
      <c r="B162" s="15">
        <v>62671</v>
      </c>
      <c r="D162" s="16">
        <f t="shared" si="22"/>
        <v>0.46427969554157988</v>
      </c>
      <c r="O162" s="38">
        <f t="shared" si="29"/>
        <v>1.4400000000000011</v>
      </c>
      <c r="P162">
        <f t="shared" si="23"/>
        <v>0</v>
      </c>
      <c r="Q162" s="16">
        <f t="shared" si="24"/>
        <v>123</v>
      </c>
      <c r="R162">
        <f t="shared" si="25"/>
        <v>0.246</v>
      </c>
      <c r="S162" s="85">
        <f t="shared" si="27"/>
        <v>1.0000000000000009E-2</v>
      </c>
      <c r="T162" s="16">
        <f t="shared" si="26"/>
        <v>0.13161999999999913</v>
      </c>
    </row>
    <row r="163" spans="1:20" x14ac:dyDescent="0.25">
      <c r="A163">
        <f t="shared" si="28"/>
        <v>146</v>
      </c>
      <c r="B163" s="15">
        <v>62852</v>
      </c>
      <c r="D163" s="16">
        <f t="shared" si="22"/>
        <v>0.46562058087758901</v>
      </c>
      <c r="O163" s="38">
        <f t="shared" si="29"/>
        <v>1.4500000000000011</v>
      </c>
      <c r="P163">
        <f t="shared" si="23"/>
        <v>0</v>
      </c>
      <c r="Q163" s="16">
        <f t="shared" si="24"/>
        <v>122</v>
      </c>
      <c r="R163">
        <f t="shared" si="25"/>
        <v>0.24399999999999999</v>
      </c>
      <c r="S163" s="85">
        <f t="shared" si="27"/>
        <v>1.0000000000000009E-2</v>
      </c>
      <c r="T163" s="16">
        <f t="shared" si="26"/>
        <v>0.12915999999999914</v>
      </c>
    </row>
    <row r="164" spans="1:20" x14ac:dyDescent="0.25">
      <c r="A164">
        <f t="shared" si="28"/>
        <v>147</v>
      </c>
      <c r="B164" s="15">
        <v>63864</v>
      </c>
      <c r="D164" s="16">
        <f t="shared" si="22"/>
        <v>0.47311768562919787</v>
      </c>
      <c r="O164" s="38">
        <f t="shared" si="29"/>
        <v>1.4600000000000011</v>
      </c>
      <c r="P164">
        <f t="shared" si="23"/>
        <v>0</v>
      </c>
      <c r="Q164" s="16">
        <f t="shared" si="24"/>
        <v>120</v>
      </c>
      <c r="R164">
        <f t="shared" si="25"/>
        <v>0.24</v>
      </c>
      <c r="S164" s="85">
        <f t="shared" si="27"/>
        <v>1.0000000000000009E-2</v>
      </c>
      <c r="T164" s="16">
        <f t="shared" si="26"/>
        <v>0.12671999999999914</v>
      </c>
    </row>
    <row r="165" spans="1:20" x14ac:dyDescent="0.25">
      <c r="A165">
        <f t="shared" si="28"/>
        <v>148</v>
      </c>
      <c r="B165" s="15">
        <v>63991</v>
      </c>
      <c r="D165" s="16">
        <f t="shared" si="22"/>
        <v>0.4740585278262871</v>
      </c>
      <c r="O165" s="38">
        <f t="shared" si="29"/>
        <v>1.4700000000000011</v>
      </c>
      <c r="P165">
        <f t="shared" si="23"/>
        <v>0</v>
      </c>
      <c r="Q165" s="16">
        <f t="shared" si="24"/>
        <v>116</v>
      </c>
      <c r="R165">
        <f t="shared" si="25"/>
        <v>0.23200000000000001</v>
      </c>
      <c r="S165" s="85">
        <f t="shared" si="27"/>
        <v>1.0000000000000009E-2</v>
      </c>
      <c r="T165" s="16">
        <f t="shared" si="26"/>
        <v>0.12431999999999914</v>
      </c>
    </row>
    <row r="166" spans="1:20" x14ac:dyDescent="0.25">
      <c r="A166">
        <f t="shared" si="28"/>
        <v>149</v>
      </c>
      <c r="B166" s="15">
        <v>64279</v>
      </c>
      <c r="D166" s="16">
        <f t="shared" si="22"/>
        <v>0.47619209123385958</v>
      </c>
      <c r="O166" s="38">
        <f t="shared" si="29"/>
        <v>1.4800000000000011</v>
      </c>
      <c r="P166">
        <f t="shared" si="23"/>
        <v>0</v>
      </c>
      <c r="Q166" s="16">
        <f t="shared" si="24"/>
        <v>113</v>
      </c>
      <c r="R166">
        <f t="shared" si="25"/>
        <v>0.22600000000000001</v>
      </c>
      <c r="S166" s="85">
        <f t="shared" si="27"/>
        <v>1.0000000000000009E-2</v>
      </c>
      <c r="T166" s="16">
        <f t="shared" si="26"/>
        <v>0.12199999999999914</v>
      </c>
    </row>
    <row r="167" spans="1:20" x14ac:dyDescent="0.25">
      <c r="A167">
        <f t="shared" si="28"/>
        <v>150</v>
      </c>
      <c r="B167" s="15">
        <v>64477</v>
      </c>
      <c r="D167" s="16">
        <f t="shared" si="22"/>
        <v>0.47765891607656569</v>
      </c>
      <c r="O167" s="38">
        <f t="shared" si="29"/>
        <v>1.4900000000000011</v>
      </c>
      <c r="P167">
        <f t="shared" si="23"/>
        <v>0</v>
      </c>
      <c r="Q167" s="16">
        <f t="shared" si="24"/>
        <v>111</v>
      </c>
      <c r="R167">
        <f t="shared" si="25"/>
        <v>0.222</v>
      </c>
      <c r="S167" s="85">
        <f t="shared" si="27"/>
        <v>1.0000000000000009E-2</v>
      </c>
      <c r="T167" s="16">
        <f t="shared" si="26"/>
        <v>0.11973999999999914</v>
      </c>
    </row>
    <row r="168" spans="1:20" x14ac:dyDescent="0.25">
      <c r="A168">
        <f t="shared" si="28"/>
        <v>151</v>
      </c>
      <c r="B168" s="15">
        <v>64595</v>
      </c>
      <c r="D168" s="16">
        <f t="shared" si="22"/>
        <v>0.4785330844171683</v>
      </c>
      <c r="O168" s="103">
        <f t="shared" si="29"/>
        <v>1.5000000000000011</v>
      </c>
      <c r="P168">
        <f t="shared" si="23"/>
        <v>0</v>
      </c>
      <c r="Q168" s="16">
        <f t="shared" si="24"/>
        <v>110</v>
      </c>
      <c r="R168">
        <f t="shared" si="25"/>
        <v>0.22</v>
      </c>
      <c r="S168" s="85">
        <f t="shared" si="27"/>
        <v>1.0000000000000009E-2</v>
      </c>
      <c r="T168" s="56">
        <f t="shared" si="26"/>
        <v>0.11751999999999914</v>
      </c>
    </row>
    <row r="169" spans="1:20" x14ac:dyDescent="0.25">
      <c r="A169">
        <f t="shared" si="28"/>
        <v>152</v>
      </c>
      <c r="B169" s="15">
        <v>64764</v>
      </c>
      <c r="D169" s="16">
        <f t="shared" si="22"/>
        <v>0.47978507127786185</v>
      </c>
      <c r="O169" s="38">
        <f t="shared" si="29"/>
        <v>1.5100000000000011</v>
      </c>
      <c r="P169">
        <f t="shared" si="23"/>
        <v>0</v>
      </c>
      <c r="Q169" s="16">
        <f t="shared" si="24"/>
        <v>106</v>
      </c>
      <c r="R169">
        <f t="shared" si="25"/>
        <v>0.21199999999999999</v>
      </c>
      <c r="S169" s="85">
        <f t="shared" si="27"/>
        <v>1.0000000000000009E-2</v>
      </c>
      <c r="T169" s="16">
        <f t="shared" si="26"/>
        <v>0.11531999999999913</v>
      </c>
    </row>
    <row r="170" spans="1:20" x14ac:dyDescent="0.25">
      <c r="A170">
        <f t="shared" si="28"/>
        <v>153</v>
      </c>
      <c r="B170" s="15">
        <v>65085</v>
      </c>
      <c r="D170" s="16">
        <f t="shared" si="22"/>
        <v>0.48216310549255204</v>
      </c>
      <c r="O170" s="38">
        <f t="shared" si="29"/>
        <v>1.5200000000000011</v>
      </c>
      <c r="P170">
        <f t="shared" si="23"/>
        <v>0</v>
      </c>
      <c r="Q170" s="16">
        <f t="shared" si="24"/>
        <v>105</v>
      </c>
      <c r="R170">
        <f t="shared" si="25"/>
        <v>0.21</v>
      </c>
      <c r="S170" s="85">
        <f t="shared" si="27"/>
        <v>1.0000000000000009E-2</v>
      </c>
      <c r="T170" s="16">
        <f t="shared" si="26"/>
        <v>0.11319999999999913</v>
      </c>
    </row>
    <row r="171" spans="1:20" x14ac:dyDescent="0.25">
      <c r="A171">
        <f t="shared" si="28"/>
        <v>154</v>
      </c>
      <c r="B171" s="15">
        <v>65329</v>
      </c>
      <c r="D171" s="16">
        <f t="shared" si="22"/>
        <v>0.48397070782396762</v>
      </c>
      <c r="O171" s="38">
        <f t="shared" si="29"/>
        <v>1.5300000000000011</v>
      </c>
      <c r="P171">
        <f t="shared" si="23"/>
        <v>0</v>
      </c>
      <c r="Q171" s="16">
        <f t="shared" si="24"/>
        <v>103</v>
      </c>
      <c r="R171">
        <f t="shared" si="25"/>
        <v>0.20599999999999999</v>
      </c>
      <c r="S171" s="85">
        <f t="shared" si="27"/>
        <v>1.0000000000000009E-2</v>
      </c>
      <c r="T171" s="16">
        <f t="shared" si="26"/>
        <v>0.11109999999999913</v>
      </c>
    </row>
    <row r="172" spans="1:20" x14ac:dyDescent="0.25">
      <c r="A172">
        <f t="shared" si="28"/>
        <v>155</v>
      </c>
      <c r="B172" s="15">
        <v>65641</v>
      </c>
      <c r="D172" s="16">
        <f t="shared" si="22"/>
        <v>0.48628206818217112</v>
      </c>
      <c r="O172" s="38">
        <f t="shared" si="29"/>
        <v>1.5400000000000011</v>
      </c>
      <c r="P172">
        <f t="shared" si="23"/>
        <v>0</v>
      </c>
      <c r="Q172" s="16">
        <f t="shared" si="24"/>
        <v>102</v>
      </c>
      <c r="R172">
        <f t="shared" si="25"/>
        <v>0.20399999999999999</v>
      </c>
      <c r="S172" s="85">
        <f t="shared" si="27"/>
        <v>1.0000000000000009E-2</v>
      </c>
      <c r="T172" s="16">
        <f t="shared" si="26"/>
        <v>0.10903999999999912</v>
      </c>
    </row>
    <row r="173" spans="1:20" x14ac:dyDescent="0.25">
      <c r="A173">
        <f t="shared" si="28"/>
        <v>156</v>
      </c>
      <c r="B173" s="15">
        <v>67794</v>
      </c>
      <c r="D173" s="16">
        <f t="shared" si="22"/>
        <v>0.50223193629503071</v>
      </c>
      <c r="O173" s="38">
        <f t="shared" si="29"/>
        <v>1.5500000000000012</v>
      </c>
      <c r="P173">
        <f t="shared" si="23"/>
        <v>0</v>
      </c>
      <c r="Q173" s="16">
        <f t="shared" si="24"/>
        <v>101</v>
      </c>
      <c r="R173">
        <f t="shared" si="25"/>
        <v>0.20200000000000001</v>
      </c>
      <c r="S173" s="85">
        <f t="shared" si="27"/>
        <v>1.0000000000000009E-2</v>
      </c>
      <c r="T173" s="16">
        <f t="shared" si="26"/>
        <v>0.10699999999999912</v>
      </c>
    </row>
    <row r="174" spans="1:20" x14ac:dyDescent="0.25">
      <c r="A174">
        <f t="shared" si="28"/>
        <v>157</v>
      </c>
      <c r="B174" s="15">
        <v>68230</v>
      </c>
      <c r="D174" s="16">
        <f t="shared" si="22"/>
        <v>0.50546191423149456</v>
      </c>
      <c r="O174" s="38">
        <f t="shared" si="29"/>
        <v>1.5600000000000012</v>
      </c>
      <c r="P174">
        <f t="shared" si="23"/>
        <v>0</v>
      </c>
      <c r="Q174" s="16">
        <f t="shared" si="24"/>
        <v>100</v>
      </c>
      <c r="R174">
        <f t="shared" si="25"/>
        <v>0.2</v>
      </c>
      <c r="S174" s="85">
        <f t="shared" si="27"/>
        <v>1.0000000000000009E-2</v>
      </c>
      <c r="T174" s="16">
        <f t="shared" si="26"/>
        <v>0.10497999999999912</v>
      </c>
    </row>
    <row r="175" spans="1:20" x14ac:dyDescent="0.25">
      <c r="A175">
        <f t="shared" si="28"/>
        <v>158</v>
      </c>
      <c r="B175" s="15">
        <v>69293</v>
      </c>
      <c r="D175" s="16">
        <f t="shared" si="22"/>
        <v>0.51333683750319437</v>
      </c>
      <c r="O175" s="38">
        <f t="shared" si="29"/>
        <v>1.5700000000000012</v>
      </c>
      <c r="P175">
        <f t="shared" si="23"/>
        <v>0</v>
      </c>
      <c r="Q175" s="16">
        <f t="shared" si="24"/>
        <v>97</v>
      </c>
      <c r="R175">
        <f t="shared" si="25"/>
        <v>0.19400000000000001</v>
      </c>
      <c r="S175" s="85">
        <f t="shared" si="27"/>
        <v>1.0000000000000009E-2</v>
      </c>
      <c r="T175" s="16">
        <f t="shared" si="26"/>
        <v>0.10297999999999911</v>
      </c>
    </row>
    <row r="176" spans="1:20" x14ac:dyDescent="0.25">
      <c r="A176">
        <f t="shared" si="28"/>
        <v>159</v>
      </c>
      <c r="B176" s="15">
        <v>70448</v>
      </c>
      <c r="D176" s="16">
        <f t="shared" si="22"/>
        <v>0.52189331575231324</v>
      </c>
      <c r="O176" s="38">
        <f t="shared" si="29"/>
        <v>1.5800000000000012</v>
      </c>
      <c r="P176">
        <f t="shared" si="23"/>
        <v>0</v>
      </c>
      <c r="Q176" s="16">
        <f t="shared" si="24"/>
        <v>95</v>
      </c>
      <c r="R176">
        <f t="shared" si="25"/>
        <v>0.19</v>
      </c>
      <c r="S176" s="85">
        <f t="shared" si="27"/>
        <v>1.0000000000000009E-2</v>
      </c>
      <c r="T176" s="16">
        <f t="shared" si="26"/>
        <v>0.10103999999999912</v>
      </c>
    </row>
    <row r="177" spans="1:20" x14ac:dyDescent="0.25">
      <c r="A177">
        <f t="shared" si="28"/>
        <v>160</v>
      </c>
      <c r="B177" s="15">
        <v>70631</v>
      </c>
      <c r="D177" s="16">
        <f t="shared" si="22"/>
        <v>0.52324901750087494</v>
      </c>
      <c r="O177" s="38">
        <f t="shared" si="29"/>
        <v>1.5900000000000012</v>
      </c>
      <c r="P177">
        <f t="shared" si="23"/>
        <v>0</v>
      </c>
      <c r="Q177" s="16">
        <f t="shared" si="24"/>
        <v>92</v>
      </c>
      <c r="R177">
        <f t="shared" si="25"/>
        <v>0.184</v>
      </c>
      <c r="S177" s="85">
        <f t="shared" si="27"/>
        <v>1.0000000000000009E-2</v>
      </c>
      <c r="T177" s="16">
        <f t="shared" si="26"/>
        <v>9.9139999999999118E-2</v>
      </c>
    </row>
    <row r="178" spans="1:20" x14ac:dyDescent="0.25">
      <c r="A178">
        <f t="shared" si="28"/>
        <v>161</v>
      </c>
      <c r="B178" s="15">
        <v>71508</v>
      </c>
      <c r="D178" s="16">
        <f t="shared" si="22"/>
        <v>0.52974601440518421</v>
      </c>
      <c r="O178" s="38">
        <f t="shared" si="29"/>
        <v>1.6000000000000012</v>
      </c>
      <c r="P178">
        <f t="shared" si="23"/>
        <v>0</v>
      </c>
      <c r="Q178" s="16">
        <f t="shared" si="24"/>
        <v>90</v>
      </c>
      <c r="R178">
        <f t="shared" si="25"/>
        <v>0.18</v>
      </c>
      <c r="S178" s="85">
        <f t="shared" si="27"/>
        <v>1.0000000000000009E-2</v>
      </c>
      <c r="T178" s="16">
        <f t="shared" si="26"/>
        <v>9.7299999999999109E-2</v>
      </c>
    </row>
    <row r="179" spans="1:20" x14ac:dyDescent="0.25">
      <c r="A179">
        <f t="shared" si="28"/>
        <v>162</v>
      </c>
      <c r="B179" s="15">
        <v>73239</v>
      </c>
      <c r="D179" s="16">
        <f t="shared" si="22"/>
        <v>0.54256961946944793</v>
      </c>
      <c r="O179" s="38">
        <f t="shared" si="29"/>
        <v>1.6100000000000012</v>
      </c>
      <c r="P179">
        <f t="shared" si="23"/>
        <v>0</v>
      </c>
      <c r="Q179" s="16">
        <f t="shared" si="24"/>
        <v>88</v>
      </c>
      <c r="R179">
        <f t="shared" si="25"/>
        <v>0.17599999999999999</v>
      </c>
      <c r="S179" s="85">
        <f t="shared" si="27"/>
        <v>1.0000000000000009E-2</v>
      </c>
      <c r="T179" s="16">
        <f t="shared" si="26"/>
        <v>9.5499999999999113E-2</v>
      </c>
    </row>
    <row r="180" spans="1:20" x14ac:dyDescent="0.25">
      <c r="A180">
        <f t="shared" si="28"/>
        <v>163</v>
      </c>
      <c r="B180" s="15">
        <v>74041</v>
      </c>
      <c r="D180" s="16">
        <f t="shared" si="22"/>
        <v>0.54851100090303517</v>
      </c>
      <c r="O180" s="38">
        <f t="shared" si="29"/>
        <v>1.6200000000000012</v>
      </c>
      <c r="P180">
        <f t="shared" si="23"/>
        <v>0</v>
      </c>
      <c r="Q180" s="16">
        <f t="shared" si="24"/>
        <v>87</v>
      </c>
      <c r="R180">
        <f t="shared" si="25"/>
        <v>0.17399999999999999</v>
      </c>
      <c r="S180" s="85">
        <f t="shared" si="27"/>
        <v>1.0000000000000009E-2</v>
      </c>
      <c r="T180" s="16">
        <f t="shared" si="26"/>
        <v>9.3739999999999116E-2</v>
      </c>
    </row>
    <row r="181" spans="1:20" x14ac:dyDescent="0.25">
      <c r="A181">
        <f t="shared" si="28"/>
        <v>164</v>
      </c>
      <c r="B181" s="15">
        <v>74186</v>
      </c>
      <c r="D181" s="16">
        <f t="shared" si="22"/>
        <v>0.54958519081309776</v>
      </c>
      <c r="O181" s="38">
        <f t="shared" si="29"/>
        <v>1.6300000000000012</v>
      </c>
      <c r="P181">
        <f t="shared" si="23"/>
        <v>0</v>
      </c>
      <c r="Q181" s="16">
        <f t="shared" si="24"/>
        <v>85</v>
      </c>
      <c r="R181">
        <f t="shared" si="25"/>
        <v>0.17</v>
      </c>
      <c r="S181" s="85">
        <f t="shared" si="27"/>
        <v>1.0000000000000009E-2</v>
      </c>
      <c r="T181" s="16">
        <f t="shared" si="26"/>
        <v>9.199999999999911E-2</v>
      </c>
    </row>
    <row r="182" spans="1:20" x14ac:dyDescent="0.25">
      <c r="A182">
        <f t="shared" si="28"/>
        <v>165</v>
      </c>
      <c r="B182" s="15">
        <v>75030</v>
      </c>
      <c r="D182" s="16">
        <f t="shared" si="22"/>
        <v>0.55583771691028927</v>
      </c>
      <c r="O182" s="38">
        <f t="shared" si="29"/>
        <v>1.6400000000000012</v>
      </c>
      <c r="P182">
        <f t="shared" si="23"/>
        <v>0</v>
      </c>
      <c r="Q182" s="16">
        <f t="shared" si="24"/>
        <v>85</v>
      </c>
      <c r="R182">
        <f t="shared" si="25"/>
        <v>0.17</v>
      </c>
      <c r="S182" s="85">
        <f t="shared" si="27"/>
        <v>1.0000000000000009E-2</v>
      </c>
      <c r="T182" s="16">
        <f t="shared" si="26"/>
        <v>9.0299999999999103E-2</v>
      </c>
    </row>
    <row r="183" spans="1:20" x14ac:dyDescent="0.25">
      <c r="A183">
        <f t="shared" si="28"/>
        <v>166</v>
      </c>
      <c r="B183" s="15">
        <v>75996</v>
      </c>
      <c r="D183" s="16">
        <f t="shared" si="22"/>
        <v>0.56299404417318866</v>
      </c>
      <c r="O183" s="38">
        <f t="shared" si="29"/>
        <v>1.6500000000000012</v>
      </c>
      <c r="P183">
        <f t="shared" si="23"/>
        <v>0</v>
      </c>
      <c r="Q183" s="16">
        <f t="shared" si="24"/>
        <v>83</v>
      </c>
      <c r="R183">
        <f t="shared" si="25"/>
        <v>0.16600000000000001</v>
      </c>
      <c r="S183" s="85">
        <f t="shared" si="27"/>
        <v>1.0000000000000009E-2</v>
      </c>
      <c r="T183" s="16">
        <f t="shared" si="26"/>
        <v>8.8599999999999096E-2</v>
      </c>
    </row>
    <row r="184" spans="1:20" x14ac:dyDescent="0.25">
      <c r="A184">
        <f t="shared" si="28"/>
        <v>167</v>
      </c>
      <c r="B184" s="15">
        <v>76443</v>
      </c>
      <c r="D184" s="16">
        <f t="shared" si="22"/>
        <v>0.56630551237869176</v>
      </c>
      <c r="O184" s="38">
        <f t="shared" si="29"/>
        <v>1.6600000000000013</v>
      </c>
      <c r="P184">
        <f t="shared" si="23"/>
        <v>0</v>
      </c>
      <c r="Q184" s="16">
        <f t="shared" si="24"/>
        <v>80</v>
      </c>
      <c r="R184">
        <f t="shared" si="25"/>
        <v>0.16</v>
      </c>
      <c r="S184" s="85">
        <f t="shared" si="27"/>
        <v>1.0000000000000009E-2</v>
      </c>
      <c r="T184" s="16">
        <f t="shared" si="26"/>
        <v>8.6939999999999101E-2</v>
      </c>
    </row>
    <row r="185" spans="1:20" x14ac:dyDescent="0.25">
      <c r="A185">
        <f t="shared" si="28"/>
        <v>168</v>
      </c>
      <c r="B185" s="15">
        <v>77121</v>
      </c>
      <c r="D185" s="16">
        <f t="shared" si="22"/>
        <v>0.57132827623401872</v>
      </c>
      <c r="O185" s="38">
        <f t="shared" si="29"/>
        <v>1.6700000000000013</v>
      </c>
      <c r="P185">
        <f t="shared" si="23"/>
        <v>0</v>
      </c>
      <c r="Q185" s="16">
        <f t="shared" si="24"/>
        <v>80</v>
      </c>
      <c r="R185">
        <f t="shared" si="25"/>
        <v>0.16</v>
      </c>
      <c r="S185" s="85">
        <f t="shared" si="27"/>
        <v>1.0000000000000009E-2</v>
      </c>
      <c r="T185" s="16">
        <f t="shared" si="26"/>
        <v>8.5339999999999097E-2</v>
      </c>
    </row>
    <row r="186" spans="1:20" x14ac:dyDescent="0.25">
      <c r="A186">
        <f t="shared" si="28"/>
        <v>169</v>
      </c>
      <c r="B186" s="15">
        <v>77284</v>
      </c>
      <c r="D186" s="16">
        <f t="shared" si="22"/>
        <v>0.57253581385705454</v>
      </c>
      <c r="O186" s="38">
        <f t="shared" si="29"/>
        <v>1.6800000000000013</v>
      </c>
      <c r="P186">
        <f t="shared" si="23"/>
        <v>0</v>
      </c>
      <c r="Q186" s="16">
        <f t="shared" si="24"/>
        <v>80</v>
      </c>
      <c r="R186">
        <f t="shared" si="25"/>
        <v>0.16</v>
      </c>
      <c r="S186" s="85">
        <f t="shared" si="27"/>
        <v>1.0000000000000009E-2</v>
      </c>
      <c r="T186" s="16">
        <f t="shared" si="26"/>
        <v>8.3739999999999093E-2</v>
      </c>
    </row>
    <row r="187" spans="1:20" x14ac:dyDescent="0.25">
      <c r="A187">
        <f t="shared" si="28"/>
        <v>170</v>
      </c>
      <c r="B187" s="15">
        <v>77613</v>
      </c>
      <c r="D187" s="16">
        <f t="shared" si="22"/>
        <v>0.57497311372195503</v>
      </c>
      <c r="O187" s="38">
        <f t="shared" si="29"/>
        <v>1.6900000000000013</v>
      </c>
      <c r="P187">
        <f t="shared" si="23"/>
        <v>0</v>
      </c>
      <c r="Q187" s="16">
        <f t="shared" si="24"/>
        <v>79</v>
      </c>
      <c r="R187">
        <f t="shared" si="25"/>
        <v>0.158</v>
      </c>
      <c r="S187" s="85">
        <f t="shared" si="27"/>
        <v>1.0000000000000009E-2</v>
      </c>
      <c r="T187" s="16">
        <f t="shared" si="26"/>
        <v>8.2139999999999089E-2</v>
      </c>
    </row>
    <row r="188" spans="1:20" x14ac:dyDescent="0.25">
      <c r="A188">
        <f t="shared" si="28"/>
        <v>171</v>
      </c>
      <c r="B188" s="15">
        <v>77746</v>
      </c>
      <c r="D188" s="16">
        <f t="shared" si="22"/>
        <v>0.57595840515670205</v>
      </c>
      <c r="O188" s="38">
        <f t="shared" si="29"/>
        <v>1.7000000000000013</v>
      </c>
      <c r="P188">
        <f t="shared" si="23"/>
        <v>0</v>
      </c>
      <c r="Q188" s="16">
        <f t="shared" si="24"/>
        <v>77</v>
      </c>
      <c r="R188">
        <f t="shared" si="25"/>
        <v>0.154</v>
      </c>
      <c r="S188" s="85">
        <f t="shared" si="27"/>
        <v>1.0000000000000009E-2</v>
      </c>
      <c r="T188" s="16">
        <f t="shared" si="26"/>
        <v>8.0559999999999091E-2</v>
      </c>
    </row>
    <row r="189" spans="1:20" x14ac:dyDescent="0.25">
      <c r="A189">
        <f t="shared" si="28"/>
        <v>172</v>
      </c>
      <c r="B189" s="15">
        <v>79341</v>
      </c>
      <c r="D189" s="16">
        <f t="shared" si="22"/>
        <v>0.58777449416738992</v>
      </c>
      <c r="O189" s="38">
        <f t="shared" si="29"/>
        <v>1.7100000000000013</v>
      </c>
      <c r="P189">
        <f t="shared" si="23"/>
        <v>0</v>
      </c>
      <c r="Q189" s="16">
        <f t="shared" si="24"/>
        <v>76</v>
      </c>
      <c r="R189">
        <f t="shared" si="25"/>
        <v>0.152</v>
      </c>
      <c r="S189" s="85">
        <f t="shared" si="27"/>
        <v>1.0000000000000009E-2</v>
      </c>
      <c r="T189" s="16">
        <f t="shared" si="26"/>
        <v>7.9019999999999091E-2</v>
      </c>
    </row>
    <row r="190" spans="1:20" x14ac:dyDescent="0.25">
      <c r="A190">
        <f t="shared" si="28"/>
        <v>173</v>
      </c>
      <c r="B190" s="15">
        <v>80754</v>
      </c>
      <c r="D190" s="16">
        <f t="shared" si="22"/>
        <v>0.5982422896357924</v>
      </c>
      <c r="O190" s="38">
        <f t="shared" si="29"/>
        <v>1.7200000000000013</v>
      </c>
      <c r="P190">
        <f t="shared" si="23"/>
        <v>0</v>
      </c>
      <c r="Q190" s="16">
        <f t="shared" si="24"/>
        <v>74</v>
      </c>
      <c r="R190">
        <f t="shared" si="25"/>
        <v>0.14799999999999999</v>
      </c>
      <c r="S190" s="85">
        <f t="shared" si="27"/>
        <v>1.0000000000000009E-2</v>
      </c>
      <c r="T190" s="16">
        <f t="shared" si="26"/>
        <v>7.7499999999999084E-2</v>
      </c>
    </row>
    <row r="191" spans="1:20" x14ac:dyDescent="0.25">
      <c r="A191">
        <f t="shared" si="28"/>
        <v>174</v>
      </c>
      <c r="B191" s="15">
        <v>82335</v>
      </c>
      <c r="D191" s="16">
        <f t="shared" si="22"/>
        <v>0.60995466375861218</v>
      </c>
      <c r="O191" s="38">
        <f t="shared" si="29"/>
        <v>1.7300000000000013</v>
      </c>
      <c r="P191">
        <f t="shared" si="23"/>
        <v>0</v>
      </c>
      <c r="Q191" s="16">
        <f t="shared" si="24"/>
        <v>73</v>
      </c>
      <c r="R191">
        <f t="shared" si="25"/>
        <v>0.14599999999999999</v>
      </c>
      <c r="S191" s="85">
        <f t="shared" si="27"/>
        <v>1.0000000000000009E-2</v>
      </c>
      <c r="T191" s="16">
        <f t="shared" si="26"/>
        <v>7.6019999999999088E-2</v>
      </c>
    </row>
    <row r="192" spans="1:20" x14ac:dyDescent="0.25">
      <c r="A192">
        <f t="shared" si="28"/>
        <v>175</v>
      </c>
      <c r="B192" s="15">
        <v>83260</v>
      </c>
      <c r="D192" s="16">
        <f t="shared" si="22"/>
        <v>0.6168072545641835</v>
      </c>
      <c r="O192" s="38">
        <f t="shared" si="29"/>
        <v>1.7400000000000013</v>
      </c>
      <c r="P192">
        <f t="shared" si="23"/>
        <v>0</v>
      </c>
      <c r="Q192" s="16">
        <f t="shared" si="24"/>
        <v>70</v>
      </c>
      <c r="R192">
        <f t="shared" si="25"/>
        <v>0.14000000000000001</v>
      </c>
      <c r="S192" s="85">
        <f t="shared" si="27"/>
        <v>1.0000000000000009E-2</v>
      </c>
      <c r="T192" s="16">
        <f t="shared" si="26"/>
        <v>7.4559999999999085E-2</v>
      </c>
    </row>
    <row r="193" spans="1:20" x14ac:dyDescent="0.25">
      <c r="A193">
        <f t="shared" si="28"/>
        <v>176</v>
      </c>
      <c r="B193" s="15">
        <v>83465</v>
      </c>
      <c r="D193" s="16">
        <f t="shared" si="22"/>
        <v>0.6183259368508236</v>
      </c>
      <c r="O193" s="38">
        <f t="shared" si="29"/>
        <v>1.7500000000000013</v>
      </c>
      <c r="P193">
        <f t="shared" si="23"/>
        <v>0</v>
      </c>
      <c r="Q193" s="16">
        <f t="shared" si="24"/>
        <v>70</v>
      </c>
      <c r="R193">
        <f t="shared" si="25"/>
        <v>0.14000000000000001</v>
      </c>
      <c r="S193" s="85">
        <f t="shared" si="27"/>
        <v>1.0000000000000009E-2</v>
      </c>
      <c r="T193" s="16">
        <f t="shared" si="26"/>
        <v>7.3159999999999087E-2</v>
      </c>
    </row>
    <row r="194" spans="1:20" x14ac:dyDescent="0.25">
      <c r="A194">
        <f t="shared" si="28"/>
        <v>177</v>
      </c>
      <c r="B194" s="15">
        <v>83813</v>
      </c>
      <c r="D194" s="16">
        <f t="shared" si="22"/>
        <v>0.62090399263497376</v>
      </c>
      <c r="O194" s="38">
        <f t="shared" si="29"/>
        <v>1.7600000000000013</v>
      </c>
      <c r="P194">
        <f t="shared" si="23"/>
        <v>0</v>
      </c>
      <c r="Q194" s="16">
        <f t="shared" si="24"/>
        <v>68</v>
      </c>
      <c r="R194">
        <f t="shared" si="25"/>
        <v>0.13600000000000001</v>
      </c>
      <c r="S194" s="85">
        <f t="shared" si="27"/>
        <v>1.0000000000000009E-2</v>
      </c>
      <c r="T194" s="16">
        <f t="shared" si="26"/>
        <v>7.1759999999999088E-2</v>
      </c>
    </row>
    <row r="195" spans="1:20" x14ac:dyDescent="0.25">
      <c r="A195">
        <f t="shared" si="28"/>
        <v>178</v>
      </c>
      <c r="B195" s="15">
        <v>83835</v>
      </c>
      <c r="D195" s="16">
        <f t="shared" si="22"/>
        <v>0.62106697317305215</v>
      </c>
      <c r="O195" s="38">
        <f t="shared" si="29"/>
        <v>1.7700000000000014</v>
      </c>
      <c r="P195">
        <f t="shared" si="23"/>
        <v>0</v>
      </c>
      <c r="Q195" s="16">
        <f t="shared" si="24"/>
        <v>67</v>
      </c>
      <c r="R195">
        <f t="shared" si="25"/>
        <v>0.13400000000000001</v>
      </c>
      <c r="S195" s="85">
        <f t="shared" si="27"/>
        <v>1.0000000000000009E-2</v>
      </c>
      <c r="T195" s="16">
        <f t="shared" si="26"/>
        <v>7.0399999999999088E-2</v>
      </c>
    </row>
    <row r="196" spans="1:20" x14ac:dyDescent="0.25">
      <c r="A196">
        <f t="shared" si="28"/>
        <v>179</v>
      </c>
      <c r="B196" s="15">
        <v>83986</v>
      </c>
      <c r="D196" s="16">
        <f t="shared" si="22"/>
        <v>0.62218561232077241</v>
      </c>
      <c r="O196" s="38">
        <f t="shared" si="29"/>
        <v>1.7800000000000014</v>
      </c>
      <c r="P196">
        <f t="shared" si="23"/>
        <v>0</v>
      </c>
      <c r="Q196" s="16">
        <f t="shared" si="24"/>
        <v>67</v>
      </c>
      <c r="R196">
        <f t="shared" si="25"/>
        <v>0.13400000000000001</v>
      </c>
      <c r="S196" s="85">
        <f t="shared" si="27"/>
        <v>1.0000000000000009E-2</v>
      </c>
      <c r="T196" s="16">
        <f t="shared" si="26"/>
        <v>6.905999999999908E-2</v>
      </c>
    </row>
    <row r="197" spans="1:20" x14ac:dyDescent="0.25">
      <c r="A197">
        <f t="shared" si="28"/>
        <v>180</v>
      </c>
      <c r="B197" s="15">
        <v>85300</v>
      </c>
      <c r="D197" s="16">
        <f t="shared" si="22"/>
        <v>0.63191999536782195</v>
      </c>
      <c r="O197" s="38">
        <f t="shared" si="29"/>
        <v>1.7900000000000014</v>
      </c>
      <c r="P197">
        <f t="shared" si="23"/>
        <v>0</v>
      </c>
      <c r="Q197" s="16">
        <f t="shared" si="24"/>
        <v>67</v>
      </c>
      <c r="R197">
        <f t="shared" si="25"/>
        <v>0.13400000000000001</v>
      </c>
      <c r="S197" s="85">
        <f t="shared" si="27"/>
        <v>1.0000000000000009E-2</v>
      </c>
      <c r="T197" s="16">
        <f t="shared" si="26"/>
        <v>6.7719999999999073E-2</v>
      </c>
    </row>
    <row r="198" spans="1:20" x14ac:dyDescent="0.25">
      <c r="A198">
        <f t="shared" si="28"/>
        <v>181</v>
      </c>
      <c r="B198" s="15">
        <v>85861</v>
      </c>
      <c r="D198" s="16">
        <f t="shared" si="22"/>
        <v>0.63607599908882251</v>
      </c>
      <c r="O198" s="38">
        <f t="shared" si="29"/>
        <v>1.8000000000000014</v>
      </c>
      <c r="P198">
        <f t="shared" si="23"/>
        <v>0</v>
      </c>
      <c r="Q198" s="16">
        <f t="shared" si="24"/>
        <v>66</v>
      </c>
      <c r="R198">
        <f t="shared" si="25"/>
        <v>0.13200000000000001</v>
      </c>
      <c r="S198" s="85">
        <f t="shared" si="27"/>
        <v>1.0000000000000009E-2</v>
      </c>
      <c r="T198" s="16">
        <f t="shared" si="26"/>
        <v>6.6379999999999065E-2</v>
      </c>
    </row>
    <row r="199" spans="1:20" x14ac:dyDescent="0.25">
      <c r="A199">
        <f t="shared" si="28"/>
        <v>182</v>
      </c>
      <c r="B199" s="15">
        <v>86641</v>
      </c>
      <c r="D199" s="16">
        <f t="shared" si="22"/>
        <v>0.64185439998433125</v>
      </c>
      <c r="O199" s="38">
        <f t="shared" si="29"/>
        <v>1.8100000000000014</v>
      </c>
      <c r="P199">
        <f t="shared" si="23"/>
        <v>0</v>
      </c>
      <c r="Q199" s="16">
        <f t="shared" si="24"/>
        <v>63</v>
      </c>
      <c r="R199">
        <f t="shared" si="25"/>
        <v>0.126</v>
      </c>
      <c r="S199" s="85">
        <f t="shared" si="27"/>
        <v>1.0000000000000009E-2</v>
      </c>
      <c r="T199" s="16">
        <f t="shared" si="26"/>
        <v>6.5059999999999063E-2</v>
      </c>
    </row>
    <row r="200" spans="1:20" x14ac:dyDescent="0.25">
      <c r="A200">
        <f t="shared" si="28"/>
        <v>183</v>
      </c>
      <c r="B200" s="15">
        <v>86958</v>
      </c>
      <c r="D200" s="16">
        <f t="shared" si="22"/>
        <v>0.64420280137391628</v>
      </c>
      <c r="O200" s="38">
        <f t="shared" si="29"/>
        <v>1.8200000000000014</v>
      </c>
      <c r="P200">
        <f t="shared" si="23"/>
        <v>0</v>
      </c>
      <c r="Q200" s="16">
        <f t="shared" si="24"/>
        <v>62</v>
      </c>
      <c r="R200">
        <f t="shared" si="25"/>
        <v>0.124</v>
      </c>
      <c r="S200" s="85">
        <f t="shared" si="27"/>
        <v>1.0000000000000009E-2</v>
      </c>
      <c r="T200" s="16">
        <f t="shared" si="26"/>
        <v>6.3799999999999066E-2</v>
      </c>
    </row>
    <row r="201" spans="1:20" x14ac:dyDescent="0.25">
      <c r="A201">
        <f t="shared" si="28"/>
        <v>184</v>
      </c>
      <c r="B201" s="15">
        <v>87108</v>
      </c>
      <c r="D201" s="16">
        <f t="shared" si="22"/>
        <v>0.64531403231536022</v>
      </c>
      <c r="O201" s="38">
        <f t="shared" si="29"/>
        <v>1.8300000000000014</v>
      </c>
      <c r="P201">
        <f t="shared" si="23"/>
        <v>0</v>
      </c>
      <c r="Q201" s="16">
        <f t="shared" si="24"/>
        <v>61</v>
      </c>
      <c r="R201">
        <f t="shared" si="25"/>
        <v>0.122</v>
      </c>
      <c r="S201" s="85">
        <f t="shared" si="27"/>
        <v>1.0000000000000009E-2</v>
      </c>
      <c r="T201" s="16">
        <f t="shared" si="26"/>
        <v>6.2559999999999061E-2</v>
      </c>
    </row>
    <row r="202" spans="1:20" x14ac:dyDescent="0.25">
      <c r="A202">
        <f t="shared" si="28"/>
        <v>185</v>
      </c>
      <c r="B202" s="15">
        <v>87342</v>
      </c>
      <c r="D202" s="16">
        <f t="shared" si="22"/>
        <v>0.64704755258401292</v>
      </c>
      <c r="O202" s="38">
        <f t="shared" si="29"/>
        <v>1.8400000000000014</v>
      </c>
      <c r="P202">
        <f t="shared" si="23"/>
        <v>0</v>
      </c>
      <c r="Q202" s="16">
        <f t="shared" si="24"/>
        <v>61</v>
      </c>
      <c r="R202">
        <f t="shared" si="25"/>
        <v>0.122</v>
      </c>
      <c r="S202" s="85">
        <f t="shared" si="27"/>
        <v>1.0000000000000009E-2</v>
      </c>
      <c r="T202" s="16">
        <f t="shared" si="26"/>
        <v>6.1339999999999055E-2</v>
      </c>
    </row>
    <row r="203" spans="1:20" x14ac:dyDescent="0.25">
      <c r="A203">
        <f t="shared" si="28"/>
        <v>186</v>
      </c>
      <c r="B203" s="15">
        <v>89714</v>
      </c>
      <c r="D203" s="16">
        <f t="shared" si="22"/>
        <v>0.66461981787138069</v>
      </c>
      <c r="O203" s="38">
        <f t="shared" si="29"/>
        <v>1.8500000000000014</v>
      </c>
      <c r="P203">
        <f t="shared" si="23"/>
        <v>0</v>
      </c>
      <c r="Q203" s="16">
        <f t="shared" si="24"/>
        <v>61</v>
      </c>
      <c r="R203">
        <f t="shared" si="25"/>
        <v>0.122</v>
      </c>
      <c r="S203" s="85">
        <f t="shared" si="27"/>
        <v>1.0000000000000009E-2</v>
      </c>
      <c r="T203" s="16">
        <f t="shared" si="26"/>
        <v>6.0119999999999056E-2</v>
      </c>
    </row>
    <row r="204" spans="1:20" x14ac:dyDescent="0.25">
      <c r="A204">
        <f t="shared" si="28"/>
        <v>187</v>
      </c>
      <c r="B204" s="15">
        <v>89965</v>
      </c>
      <c r="D204" s="16">
        <f t="shared" si="22"/>
        <v>0.66647927764673032</v>
      </c>
      <c r="O204" s="38">
        <f t="shared" si="29"/>
        <v>1.8600000000000014</v>
      </c>
      <c r="P204">
        <f t="shared" si="23"/>
        <v>0</v>
      </c>
      <c r="Q204" s="16">
        <f t="shared" si="24"/>
        <v>59</v>
      </c>
      <c r="R204">
        <f t="shared" si="25"/>
        <v>0.11799999999999999</v>
      </c>
      <c r="S204" s="85">
        <f t="shared" si="27"/>
        <v>1.0000000000000009E-2</v>
      </c>
      <c r="T204" s="16">
        <f t="shared" si="26"/>
        <v>5.8899999999999057E-2</v>
      </c>
    </row>
    <row r="205" spans="1:20" x14ac:dyDescent="0.25">
      <c r="A205">
        <f t="shared" si="28"/>
        <v>188</v>
      </c>
      <c r="B205" s="15">
        <v>90503</v>
      </c>
      <c r="D205" s="16">
        <f t="shared" si="22"/>
        <v>0.67046489262337616</v>
      </c>
      <c r="O205" s="38">
        <f t="shared" si="29"/>
        <v>1.8700000000000014</v>
      </c>
      <c r="P205">
        <f t="shared" si="23"/>
        <v>0</v>
      </c>
      <c r="Q205" s="16">
        <f t="shared" si="24"/>
        <v>58</v>
      </c>
      <c r="R205">
        <f t="shared" si="25"/>
        <v>0.11600000000000001</v>
      </c>
      <c r="S205" s="85">
        <f t="shared" si="27"/>
        <v>1.0000000000000009E-2</v>
      </c>
      <c r="T205" s="16">
        <f t="shared" si="26"/>
        <v>5.7719999999999057E-2</v>
      </c>
    </row>
    <row r="206" spans="1:20" x14ac:dyDescent="0.25">
      <c r="A206">
        <f t="shared" si="28"/>
        <v>189</v>
      </c>
      <c r="B206" s="15">
        <v>90802</v>
      </c>
      <c r="D206" s="16">
        <f t="shared" si="22"/>
        <v>0.67267994629998784</v>
      </c>
      <c r="O206" s="38">
        <f t="shared" si="29"/>
        <v>1.8800000000000014</v>
      </c>
      <c r="P206">
        <f t="shared" si="23"/>
        <v>0</v>
      </c>
      <c r="Q206" s="16">
        <f t="shared" si="24"/>
        <v>58</v>
      </c>
      <c r="R206">
        <f t="shared" si="25"/>
        <v>0.11600000000000001</v>
      </c>
      <c r="S206" s="85">
        <f t="shared" si="27"/>
        <v>1.0000000000000009E-2</v>
      </c>
      <c r="T206" s="16">
        <f t="shared" si="26"/>
        <v>5.6559999999999055E-2</v>
      </c>
    </row>
    <row r="207" spans="1:20" x14ac:dyDescent="0.25">
      <c r="A207">
        <f t="shared" si="28"/>
        <v>190</v>
      </c>
      <c r="B207" s="15">
        <v>92098</v>
      </c>
      <c r="D207" s="16">
        <f t="shared" si="22"/>
        <v>0.68228098163406403</v>
      </c>
      <c r="O207" s="38">
        <f t="shared" si="29"/>
        <v>1.8900000000000015</v>
      </c>
      <c r="P207">
        <f t="shared" si="23"/>
        <v>0</v>
      </c>
      <c r="Q207" s="16">
        <f t="shared" si="24"/>
        <v>57</v>
      </c>
      <c r="R207">
        <f t="shared" si="25"/>
        <v>0.114</v>
      </c>
      <c r="S207" s="85">
        <f t="shared" si="27"/>
        <v>1.0000000000000009E-2</v>
      </c>
      <c r="T207" s="16">
        <f t="shared" si="26"/>
        <v>5.5399999999999054E-2</v>
      </c>
    </row>
    <row r="208" spans="1:20" x14ac:dyDescent="0.25">
      <c r="A208">
        <f t="shared" si="28"/>
        <v>191</v>
      </c>
      <c r="B208" s="15">
        <v>92701</v>
      </c>
      <c r="D208" s="16">
        <f t="shared" si="22"/>
        <v>0.68674813001866886</v>
      </c>
      <c r="O208" s="38">
        <f t="shared" si="29"/>
        <v>1.9000000000000015</v>
      </c>
      <c r="P208">
        <f t="shared" si="23"/>
        <v>0</v>
      </c>
      <c r="Q208" s="16">
        <f t="shared" si="24"/>
        <v>55</v>
      </c>
      <c r="R208">
        <f t="shared" si="25"/>
        <v>0.11</v>
      </c>
      <c r="S208" s="85">
        <f t="shared" si="27"/>
        <v>1.0000000000000009E-2</v>
      </c>
      <c r="T208" s="16">
        <f t="shared" si="26"/>
        <v>5.4259999999999052E-2</v>
      </c>
    </row>
    <row r="209" spans="1:21" x14ac:dyDescent="0.25">
      <c r="A209">
        <f t="shared" si="28"/>
        <v>192</v>
      </c>
      <c r="B209" s="15">
        <v>92814</v>
      </c>
      <c r="D209" s="16">
        <f t="shared" si="22"/>
        <v>0.68758525732789011</v>
      </c>
      <c r="O209" s="38">
        <f t="shared" si="29"/>
        <v>1.9100000000000015</v>
      </c>
      <c r="P209">
        <f t="shared" si="23"/>
        <v>0</v>
      </c>
      <c r="Q209" s="16">
        <f t="shared" si="24"/>
        <v>54</v>
      </c>
      <c r="R209">
        <f t="shared" si="25"/>
        <v>0.108</v>
      </c>
      <c r="S209" s="85">
        <f t="shared" si="27"/>
        <v>1.0000000000000009E-2</v>
      </c>
      <c r="T209" s="16">
        <f t="shared" si="26"/>
        <v>5.3159999999999048E-2</v>
      </c>
    </row>
    <row r="210" spans="1:21" x14ac:dyDescent="0.25">
      <c r="A210">
        <f t="shared" si="28"/>
        <v>193</v>
      </c>
      <c r="B210" s="15">
        <v>93190</v>
      </c>
      <c r="D210" s="16">
        <f t="shared" ref="D210:D273" si="30">B210/D$13</f>
        <v>0.69037074288777633</v>
      </c>
      <c r="O210" s="38">
        <f t="shared" si="29"/>
        <v>1.9200000000000015</v>
      </c>
      <c r="P210">
        <f t="shared" ref="P210:P273" si="31">COUNTIF(D$18:D$517,O210)</f>
        <v>0</v>
      </c>
      <c r="Q210" s="16">
        <f t="shared" ref="Q210:Q273" si="32">COUNTIF(D$18:D$517,"&gt;"&amp;O210)</f>
        <v>54</v>
      </c>
      <c r="R210">
        <f t="shared" ref="R210:R273" si="33">Q210/COUNT(A$18:A$517)</f>
        <v>0.108</v>
      </c>
      <c r="S210" s="85">
        <f t="shared" si="27"/>
        <v>1.0000000000000009E-2</v>
      </c>
      <c r="T210" s="16">
        <f t="shared" ref="T210:T273" si="34">T211+S210*R210</f>
        <v>5.2079999999999051E-2</v>
      </c>
    </row>
    <row r="211" spans="1:21" x14ac:dyDescent="0.25">
      <c r="A211">
        <f t="shared" si="28"/>
        <v>194</v>
      </c>
      <c r="B211" s="15">
        <v>93290</v>
      </c>
      <c r="D211" s="16">
        <f t="shared" si="30"/>
        <v>0.6911115635154057</v>
      </c>
      <c r="O211" s="38">
        <f t="shared" si="29"/>
        <v>1.9300000000000015</v>
      </c>
      <c r="P211">
        <f t="shared" si="31"/>
        <v>0</v>
      </c>
      <c r="Q211" s="16">
        <f t="shared" si="32"/>
        <v>51</v>
      </c>
      <c r="R211">
        <f t="shared" si="33"/>
        <v>0.10199999999999999</v>
      </c>
      <c r="S211" s="85">
        <f t="shared" ref="S211:S274" si="35">O212-O211</f>
        <v>1.0000000000000009E-2</v>
      </c>
      <c r="T211" s="16">
        <f t="shared" si="34"/>
        <v>5.0999999999999053E-2</v>
      </c>
    </row>
    <row r="212" spans="1:21" x14ac:dyDescent="0.25">
      <c r="A212">
        <f t="shared" ref="A212:A275" si="36">A211+1</f>
        <v>195</v>
      </c>
      <c r="B212" s="15">
        <v>94310</v>
      </c>
      <c r="D212" s="16">
        <f t="shared" si="30"/>
        <v>0.69866793391722493</v>
      </c>
      <c r="O212" s="38">
        <f t="shared" ref="O212:O275" si="37">O211+0.01</f>
        <v>1.9400000000000015</v>
      </c>
      <c r="P212">
        <f t="shared" si="31"/>
        <v>0</v>
      </c>
      <c r="Q212" s="16">
        <f t="shared" si="32"/>
        <v>47</v>
      </c>
      <c r="R212">
        <f t="shared" si="33"/>
        <v>9.4E-2</v>
      </c>
      <c r="S212" s="85">
        <f t="shared" si="35"/>
        <v>1.0000000000000009E-2</v>
      </c>
      <c r="T212" s="16">
        <f t="shared" si="34"/>
        <v>4.9979999999999053E-2</v>
      </c>
    </row>
    <row r="213" spans="1:21" x14ac:dyDescent="0.25">
      <c r="A213">
        <f t="shared" si="36"/>
        <v>196</v>
      </c>
      <c r="B213" s="15">
        <v>94535</v>
      </c>
      <c r="D213" s="16">
        <f t="shared" si="30"/>
        <v>0.70033478032939089</v>
      </c>
      <c r="O213" s="38">
        <f t="shared" si="37"/>
        <v>1.9500000000000015</v>
      </c>
      <c r="P213">
        <f t="shared" si="31"/>
        <v>0</v>
      </c>
      <c r="Q213" s="16">
        <f t="shared" si="32"/>
        <v>46</v>
      </c>
      <c r="R213">
        <f t="shared" si="33"/>
        <v>9.1999999999999998E-2</v>
      </c>
      <c r="S213" s="85">
        <f t="shared" si="35"/>
        <v>1.0000000000000009E-2</v>
      </c>
      <c r="T213" s="16">
        <f t="shared" si="34"/>
        <v>4.903999999999905E-2</v>
      </c>
    </row>
    <row r="214" spans="1:21" x14ac:dyDescent="0.25">
      <c r="A214">
        <f t="shared" si="36"/>
        <v>197</v>
      </c>
      <c r="B214" s="15">
        <v>95778</v>
      </c>
      <c r="D214" s="16">
        <f t="shared" si="30"/>
        <v>0.70954318073082356</v>
      </c>
      <c r="O214" s="38">
        <f t="shared" si="37"/>
        <v>1.9600000000000015</v>
      </c>
      <c r="P214">
        <f t="shared" si="31"/>
        <v>0</v>
      </c>
      <c r="Q214" s="16">
        <f t="shared" si="32"/>
        <v>43</v>
      </c>
      <c r="R214">
        <f t="shared" si="33"/>
        <v>8.5999999999999993E-2</v>
      </c>
      <c r="S214" s="85">
        <f t="shared" si="35"/>
        <v>1.0000000000000009E-2</v>
      </c>
      <c r="T214" s="16">
        <f t="shared" si="34"/>
        <v>4.8119999999999045E-2</v>
      </c>
    </row>
    <row r="215" spans="1:21" x14ac:dyDescent="0.25">
      <c r="A215">
        <f t="shared" si="36"/>
        <v>198</v>
      </c>
      <c r="B215" s="15">
        <v>97091</v>
      </c>
      <c r="D215" s="16">
        <f t="shared" si="30"/>
        <v>0.71927015557159668</v>
      </c>
      <c r="O215" s="38">
        <f t="shared" si="37"/>
        <v>1.9700000000000015</v>
      </c>
      <c r="P215">
        <f t="shared" si="31"/>
        <v>0</v>
      </c>
      <c r="Q215" s="16">
        <f t="shared" si="32"/>
        <v>42</v>
      </c>
      <c r="R215">
        <f t="shared" si="33"/>
        <v>8.4000000000000005E-2</v>
      </c>
      <c r="S215" s="85">
        <f t="shared" si="35"/>
        <v>1.0000000000000009E-2</v>
      </c>
      <c r="T215" s="16">
        <f t="shared" si="34"/>
        <v>4.7259999999999046E-2</v>
      </c>
    </row>
    <row r="216" spans="1:21" x14ac:dyDescent="0.25">
      <c r="A216">
        <f t="shared" si="36"/>
        <v>199</v>
      </c>
      <c r="B216" s="15">
        <v>97152</v>
      </c>
      <c r="D216" s="16">
        <f t="shared" si="30"/>
        <v>0.71972205615445062</v>
      </c>
      <c r="O216" s="38">
        <f t="shared" si="37"/>
        <v>1.9800000000000015</v>
      </c>
      <c r="P216">
        <f t="shared" si="31"/>
        <v>0</v>
      </c>
      <c r="Q216" s="16">
        <f t="shared" si="32"/>
        <v>42</v>
      </c>
      <c r="R216">
        <f t="shared" si="33"/>
        <v>8.4000000000000005E-2</v>
      </c>
      <c r="S216" s="85">
        <f t="shared" si="35"/>
        <v>1.0000000000000009E-2</v>
      </c>
      <c r="T216" s="16">
        <f t="shared" si="34"/>
        <v>4.6419999999999045E-2</v>
      </c>
    </row>
    <row r="217" spans="1:21" x14ac:dyDescent="0.25">
      <c r="A217">
        <f t="shared" si="36"/>
        <v>200</v>
      </c>
      <c r="B217" s="15">
        <v>97249</v>
      </c>
      <c r="D217" s="16">
        <f t="shared" si="30"/>
        <v>0.72044065216325104</v>
      </c>
      <c r="O217" s="38">
        <f t="shared" si="37"/>
        <v>1.9900000000000015</v>
      </c>
      <c r="P217">
        <f t="shared" si="31"/>
        <v>0</v>
      </c>
      <c r="Q217" s="16">
        <f t="shared" si="32"/>
        <v>41</v>
      </c>
      <c r="R217">
        <f t="shared" si="33"/>
        <v>8.2000000000000003E-2</v>
      </c>
      <c r="S217" s="85">
        <f t="shared" si="35"/>
        <v>9.9999999999997868E-3</v>
      </c>
      <c r="T217" s="16">
        <f t="shared" si="34"/>
        <v>4.5579999999999045E-2</v>
      </c>
    </row>
    <row r="218" spans="1:21" x14ac:dyDescent="0.25">
      <c r="A218">
        <f t="shared" si="36"/>
        <v>201</v>
      </c>
      <c r="B218" s="15">
        <v>98329</v>
      </c>
      <c r="D218" s="16">
        <f t="shared" si="30"/>
        <v>0.72844151494164788</v>
      </c>
      <c r="O218" s="103">
        <f t="shared" si="37"/>
        <v>2.0000000000000013</v>
      </c>
      <c r="P218">
        <f t="shared" si="31"/>
        <v>0</v>
      </c>
      <c r="Q218" s="16">
        <f t="shared" si="32"/>
        <v>41</v>
      </c>
      <c r="R218">
        <f t="shared" si="33"/>
        <v>8.2000000000000003E-2</v>
      </c>
      <c r="S218" s="85">
        <f t="shared" si="35"/>
        <v>9.9999999999997868E-3</v>
      </c>
      <c r="T218" s="110">
        <f t="shared" si="34"/>
        <v>4.4759999999999064E-2</v>
      </c>
      <c r="U218" s="110">
        <f>Insurance_Charge_Percentage_2.0</f>
        <v>4.4372884844423324E-2</v>
      </c>
    </row>
    <row r="219" spans="1:21" x14ac:dyDescent="0.25">
      <c r="A219">
        <f t="shared" si="36"/>
        <v>202</v>
      </c>
      <c r="B219" s="15">
        <v>98417</v>
      </c>
      <c r="D219" s="16">
        <f t="shared" si="30"/>
        <v>0.72909343709396168</v>
      </c>
      <c r="O219" s="38">
        <f t="shared" si="37"/>
        <v>2.0100000000000011</v>
      </c>
      <c r="P219">
        <f t="shared" si="31"/>
        <v>0</v>
      </c>
      <c r="Q219" s="16">
        <f t="shared" si="32"/>
        <v>41</v>
      </c>
      <c r="R219">
        <f t="shared" si="33"/>
        <v>8.2000000000000003E-2</v>
      </c>
      <c r="S219" s="85">
        <f t="shared" si="35"/>
        <v>9.9999999999997868E-3</v>
      </c>
      <c r="T219" s="16">
        <f t="shared" si="34"/>
        <v>4.3939999999999084E-2</v>
      </c>
    </row>
    <row r="220" spans="1:21" x14ac:dyDescent="0.25">
      <c r="A220">
        <f t="shared" si="36"/>
        <v>203</v>
      </c>
      <c r="B220" s="15">
        <v>99745</v>
      </c>
      <c r="D220" s="16">
        <f t="shared" si="30"/>
        <v>0.73893153502887921</v>
      </c>
      <c r="O220" s="38">
        <f t="shared" si="37"/>
        <v>2.0200000000000009</v>
      </c>
      <c r="P220">
        <f t="shared" si="31"/>
        <v>0</v>
      </c>
      <c r="Q220" s="16">
        <f t="shared" si="32"/>
        <v>41</v>
      </c>
      <c r="R220">
        <f t="shared" si="33"/>
        <v>8.2000000000000003E-2</v>
      </c>
      <c r="S220" s="85">
        <f t="shared" si="35"/>
        <v>9.9999999999997868E-3</v>
      </c>
      <c r="T220" s="16">
        <f t="shared" si="34"/>
        <v>4.3119999999999103E-2</v>
      </c>
    </row>
    <row r="221" spans="1:21" x14ac:dyDescent="0.25">
      <c r="A221">
        <f t="shared" si="36"/>
        <v>204</v>
      </c>
      <c r="B221" s="15">
        <v>99977</v>
      </c>
      <c r="D221" s="16">
        <f t="shared" si="30"/>
        <v>0.74065023888497927</v>
      </c>
      <c r="O221" s="38">
        <f t="shared" si="37"/>
        <v>2.0300000000000007</v>
      </c>
      <c r="P221">
        <f t="shared" si="31"/>
        <v>0</v>
      </c>
      <c r="Q221" s="16">
        <f t="shared" si="32"/>
        <v>40</v>
      </c>
      <c r="R221">
        <f t="shared" si="33"/>
        <v>0.08</v>
      </c>
      <c r="S221" s="85">
        <f t="shared" si="35"/>
        <v>9.9999999999997868E-3</v>
      </c>
      <c r="T221" s="16">
        <f t="shared" si="34"/>
        <v>4.2299999999999123E-2</v>
      </c>
    </row>
    <row r="222" spans="1:21" x14ac:dyDescent="0.25">
      <c r="A222">
        <f t="shared" si="36"/>
        <v>205</v>
      </c>
      <c r="B222" s="15">
        <v>101150</v>
      </c>
      <c r="D222" s="16">
        <f t="shared" si="30"/>
        <v>0.74934006484707139</v>
      </c>
      <c r="O222" s="38">
        <f t="shared" si="37"/>
        <v>2.0400000000000005</v>
      </c>
      <c r="P222">
        <f t="shared" si="31"/>
        <v>0</v>
      </c>
      <c r="Q222" s="16">
        <f t="shared" si="32"/>
        <v>40</v>
      </c>
      <c r="R222">
        <f t="shared" si="33"/>
        <v>0.08</v>
      </c>
      <c r="S222" s="85">
        <f t="shared" si="35"/>
        <v>9.9999999999997868E-3</v>
      </c>
      <c r="T222" s="16">
        <f t="shared" si="34"/>
        <v>4.1499999999999142E-2</v>
      </c>
    </row>
    <row r="223" spans="1:21" x14ac:dyDescent="0.25">
      <c r="A223">
        <f t="shared" si="36"/>
        <v>206</v>
      </c>
      <c r="B223" s="15">
        <v>101177</v>
      </c>
      <c r="D223" s="16">
        <f t="shared" si="30"/>
        <v>0.74954008641653125</v>
      </c>
      <c r="O223" s="38">
        <f t="shared" si="37"/>
        <v>2.0500000000000003</v>
      </c>
      <c r="P223">
        <f t="shared" si="31"/>
        <v>0</v>
      </c>
      <c r="Q223" s="16">
        <f t="shared" si="32"/>
        <v>39</v>
      </c>
      <c r="R223">
        <f t="shared" si="33"/>
        <v>7.8E-2</v>
      </c>
      <c r="S223" s="85">
        <f t="shared" si="35"/>
        <v>9.9999999999997868E-3</v>
      </c>
      <c r="T223" s="16">
        <f t="shared" si="34"/>
        <v>4.069999999999916E-2</v>
      </c>
    </row>
    <row r="224" spans="1:21" x14ac:dyDescent="0.25">
      <c r="A224">
        <f t="shared" si="36"/>
        <v>207</v>
      </c>
      <c r="B224" s="15">
        <v>101340</v>
      </c>
      <c r="D224" s="16">
        <f t="shared" si="30"/>
        <v>0.75074762403956707</v>
      </c>
      <c r="O224" s="38">
        <f t="shared" si="37"/>
        <v>2.06</v>
      </c>
      <c r="P224">
        <f t="shared" si="31"/>
        <v>0</v>
      </c>
      <c r="Q224" s="16">
        <f t="shared" si="32"/>
        <v>38</v>
      </c>
      <c r="R224">
        <f t="shared" si="33"/>
        <v>7.5999999999999998E-2</v>
      </c>
      <c r="S224" s="85">
        <f t="shared" si="35"/>
        <v>9.9999999999997868E-3</v>
      </c>
      <c r="T224" s="16">
        <f t="shared" si="34"/>
        <v>3.9919999999999178E-2</v>
      </c>
    </row>
    <row r="225" spans="1:20" x14ac:dyDescent="0.25">
      <c r="A225">
        <f t="shared" si="36"/>
        <v>208</v>
      </c>
      <c r="B225" s="15">
        <v>101698</v>
      </c>
      <c r="D225" s="16">
        <f t="shared" si="30"/>
        <v>0.75339976188648006</v>
      </c>
      <c r="O225" s="38">
        <f t="shared" si="37"/>
        <v>2.0699999999999998</v>
      </c>
      <c r="P225">
        <f t="shared" si="31"/>
        <v>0</v>
      </c>
      <c r="Q225" s="16">
        <f t="shared" si="32"/>
        <v>37</v>
      </c>
      <c r="R225">
        <f t="shared" si="33"/>
        <v>7.3999999999999996E-2</v>
      </c>
      <c r="S225" s="85">
        <f t="shared" si="35"/>
        <v>9.9999999999997868E-3</v>
      </c>
      <c r="T225" s="16">
        <f t="shared" si="34"/>
        <v>3.9159999999999195E-2</v>
      </c>
    </row>
    <row r="226" spans="1:20" x14ac:dyDescent="0.25">
      <c r="A226">
        <f t="shared" si="36"/>
        <v>209</v>
      </c>
      <c r="B226" s="15">
        <v>101707</v>
      </c>
      <c r="D226" s="16">
        <f t="shared" si="30"/>
        <v>0.75346643574296668</v>
      </c>
      <c r="O226" s="38">
        <f t="shared" si="37"/>
        <v>2.0799999999999996</v>
      </c>
      <c r="P226">
        <f t="shared" si="31"/>
        <v>0</v>
      </c>
      <c r="Q226" s="16">
        <f t="shared" si="32"/>
        <v>34</v>
      </c>
      <c r="R226">
        <f t="shared" si="33"/>
        <v>6.8000000000000005E-2</v>
      </c>
      <c r="S226" s="85">
        <f t="shared" si="35"/>
        <v>9.9999999999997868E-3</v>
      </c>
      <c r="T226" s="16">
        <f t="shared" si="34"/>
        <v>3.8419999999999212E-2</v>
      </c>
    </row>
    <row r="227" spans="1:20" x14ac:dyDescent="0.25">
      <c r="A227">
        <f t="shared" si="36"/>
        <v>210</v>
      </c>
      <c r="B227" s="15">
        <v>102244</v>
      </c>
      <c r="D227" s="16">
        <f t="shared" si="30"/>
        <v>0.75744464251333621</v>
      </c>
      <c r="O227" s="38">
        <f t="shared" si="37"/>
        <v>2.0899999999999994</v>
      </c>
      <c r="P227">
        <f t="shared" si="31"/>
        <v>0</v>
      </c>
      <c r="Q227" s="16">
        <f t="shared" si="32"/>
        <v>34</v>
      </c>
      <c r="R227">
        <f t="shared" si="33"/>
        <v>6.8000000000000005E-2</v>
      </c>
      <c r="S227" s="85">
        <f t="shared" si="35"/>
        <v>9.9999999999997868E-3</v>
      </c>
      <c r="T227" s="16">
        <f t="shared" si="34"/>
        <v>3.7739999999999226E-2</v>
      </c>
    </row>
    <row r="228" spans="1:20" x14ac:dyDescent="0.25">
      <c r="A228">
        <f t="shared" si="36"/>
        <v>211</v>
      </c>
      <c r="B228" s="15">
        <v>102771</v>
      </c>
      <c r="D228" s="16">
        <f t="shared" si="30"/>
        <v>0.7613487672209428</v>
      </c>
      <c r="O228" s="38">
        <f t="shared" si="37"/>
        <v>2.0999999999999992</v>
      </c>
      <c r="P228">
        <f t="shared" si="31"/>
        <v>0</v>
      </c>
      <c r="Q228" s="16">
        <f t="shared" si="32"/>
        <v>34</v>
      </c>
      <c r="R228">
        <f t="shared" si="33"/>
        <v>6.8000000000000005E-2</v>
      </c>
      <c r="S228" s="85">
        <f t="shared" si="35"/>
        <v>9.9999999999997868E-3</v>
      </c>
      <c r="T228" s="16">
        <f t="shared" si="34"/>
        <v>3.7059999999999239E-2</v>
      </c>
    </row>
    <row r="229" spans="1:20" x14ac:dyDescent="0.25">
      <c r="A229">
        <f t="shared" si="36"/>
        <v>212</v>
      </c>
      <c r="B229" s="15">
        <v>102804</v>
      </c>
      <c r="D229" s="16">
        <f t="shared" si="30"/>
        <v>0.76159323802806056</v>
      </c>
      <c r="O229" s="38">
        <f t="shared" si="37"/>
        <v>2.109999999999999</v>
      </c>
      <c r="P229">
        <f t="shared" si="31"/>
        <v>0</v>
      </c>
      <c r="Q229" s="16">
        <f t="shared" si="32"/>
        <v>34</v>
      </c>
      <c r="R229">
        <f t="shared" si="33"/>
        <v>6.8000000000000005E-2</v>
      </c>
      <c r="S229" s="85">
        <f t="shared" si="35"/>
        <v>9.9999999999997868E-3</v>
      </c>
      <c r="T229" s="16">
        <f t="shared" si="34"/>
        <v>3.6379999999999253E-2</v>
      </c>
    </row>
    <row r="230" spans="1:20" x14ac:dyDescent="0.25">
      <c r="A230">
        <f t="shared" si="36"/>
        <v>213</v>
      </c>
      <c r="B230" s="15">
        <v>103383</v>
      </c>
      <c r="D230" s="16">
        <f t="shared" si="30"/>
        <v>0.76588258946203436</v>
      </c>
      <c r="O230" s="38">
        <f t="shared" si="37"/>
        <v>2.1199999999999988</v>
      </c>
      <c r="P230">
        <f t="shared" si="31"/>
        <v>0</v>
      </c>
      <c r="Q230" s="16">
        <f t="shared" si="32"/>
        <v>34</v>
      </c>
      <c r="R230">
        <f t="shared" si="33"/>
        <v>6.8000000000000005E-2</v>
      </c>
      <c r="S230" s="85">
        <f t="shared" si="35"/>
        <v>9.9999999999997868E-3</v>
      </c>
      <c r="T230" s="16">
        <f t="shared" si="34"/>
        <v>3.5699999999999267E-2</v>
      </c>
    </row>
    <row r="231" spans="1:20" x14ac:dyDescent="0.25">
      <c r="A231">
        <f t="shared" si="36"/>
        <v>214</v>
      </c>
      <c r="B231" s="15">
        <v>104370</v>
      </c>
      <c r="D231" s="16">
        <f t="shared" si="30"/>
        <v>0.77319448905673593</v>
      </c>
      <c r="O231" s="38">
        <f t="shared" si="37"/>
        <v>2.1299999999999986</v>
      </c>
      <c r="P231">
        <f t="shared" si="31"/>
        <v>0</v>
      </c>
      <c r="Q231" s="16">
        <f t="shared" si="32"/>
        <v>34</v>
      </c>
      <c r="R231">
        <f t="shared" si="33"/>
        <v>6.8000000000000005E-2</v>
      </c>
      <c r="S231" s="85">
        <f t="shared" si="35"/>
        <v>9.9999999999997868E-3</v>
      </c>
      <c r="T231" s="16">
        <f t="shared" si="34"/>
        <v>3.5019999999999281E-2</v>
      </c>
    </row>
    <row r="232" spans="1:20" x14ac:dyDescent="0.25">
      <c r="A232">
        <f t="shared" si="36"/>
        <v>215</v>
      </c>
      <c r="B232" s="15">
        <v>104512</v>
      </c>
      <c r="D232" s="16">
        <f t="shared" si="30"/>
        <v>0.77424645434796957</v>
      </c>
      <c r="O232" s="38">
        <f t="shared" si="37"/>
        <v>2.1399999999999983</v>
      </c>
      <c r="P232">
        <f t="shared" si="31"/>
        <v>0</v>
      </c>
      <c r="Q232" s="16">
        <f t="shared" si="32"/>
        <v>33</v>
      </c>
      <c r="R232">
        <f t="shared" si="33"/>
        <v>6.6000000000000003E-2</v>
      </c>
      <c r="S232" s="85">
        <f t="shared" si="35"/>
        <v>9.9999999999997868E-3</v>
      </c>
      <c r="T232" s="16">
        <f t="shared" si="34"/>
        <v>3.4339999999999295E-2</v>
      </c>
    </row>
    <row r="233" spans="1:20" x14ac:dyDescent="0.25">
      <c r="A233">
        <f t="shared" si="36"/>
        <v>216</v>
      </c>
      <c r="B233" s="15">
        <v>104656</v>
      </c>
      <c r="D233" s="16">
        <f t="shared" si="30"/>
        <v>0.77531323605175584</v>
      </c>
      <c r="O233" s="38">
        <f t="shared" si="37"/>
        <v>2.1499999999999981</v>
      </c>
      <c r="P233">
        <f t="shared" si="31"/>
        <v>0</v>
      </c>
      <c r="Q233" s="16">
        <f t="shared" si="32"/>
        <v>32</v>
      </c>
      <c r="R233">
        <f t="shared" si="33"/>
        <v>6.4000000000000001E-2</v>
      </c>
      <c r="S233" s="85">
        <f t="shared" si="35"/>
        <v>9.9999999999997868E-3</v>
      </c>
      <c r="T233" s="16">
        <f t="shared" si="34"/>
        <v>3.3679999999999308E-2</v>
      </c>
    </row>
    <row r="234" spans="1:20" x14ac:dyDescent="0.25">
      <c r="A234">
        <f t="shared" si="36"/>
        <v>217</v>
      </c>
      <c r="B234" s="15">
        <v>104696</v>
      </c>
      <c r="D234" s="16">
        <f t="shared" si="30"/>
        <v>0.77560956430280747</v>
      </c>
      <c r="O234" s="38">
        <f t="shared" si="37"/>
        <v>2.1599999999999979</v>
      </c>
      <c r="P234">
        <f t="shared" si="31"/>
        <v>0</v>
      </c>
      <c r="Q234" s="16">
        <f t="shared" si="32"/>
        <v>29</v>
      </c>
      <c r="R234">
        <f t="shared" si="33"/>
        <v>5.8000000000000003E-2</v>
      </c>
      <c r="S234" s="85">
        <f t="shared" si="35"/>
        <v>9.9999999999997868E-3</v>
      </c>
      <c r="T234" s="16">
        <f t="shared" si="34"/>
        <v>3.303999999999932E-2</v>
      </c>
    </row>
    <row r="235" spans="1:20" x14ac:dyDescent="0.25">
      <c r="A235">
        <f t="shared" si="36"/>
        <v>218</v>
      </c>
      <c r="B235" s="15">
        <v>105004</v>
      </c>
      <c r="D235" s="16">
        <f t="shared" si="30"/>
        <v>0.77789129183590588</v>
      </c>
      <c r="O235" s="38">
        <f t="shared" si="37"/>
        <v>2.1699999999999977</v>
      </c>
      <c r="P235">
        <f t="shared" si="31"/>
        <v>0</v>
      </c>
      <c r="Q235" s="16">
        <f t="shared" si="32"/>
        <v>29</v>
      </c>
      <c r="R235">
        <f t="shared" si="33"/>
        <v>5.8000000000000003E-2</v>
      </c>
      <c r="S235" s="85">
        <f t="shared" si="35"/>
        <v>9.9999999999997868E-3</v>
      </c>
      <c r="T235" s="16">
        <f t="shared" si="34"/>
        <v>3.245999999999933E-2</v>
      </c>
    </row>
    <row r="236" spans="1:20" x14ac:dyDescent="0.25">
      <c r="A236">
        <f t="shared" si="36"/>
        <v>219</v>
      </c>
      <c r="B236" s="15">
        <v>106165</v>
      </c>
      <c r="D236" s="16">
        <f t="shared" si="30"/>
        <v>0.78649221932268243</v>
      </c>
      <c r="O236" s="38">
        <f t="shared" si="37"/>
        <v>2.1799999999999975</v>
      </c>
      <c r="P236">
        <f t="shared" si="31"/>
        <v>0</v>
      </c>
      <c r="Q236" s="16">
        <f t="shared" si="32"/>
        <v>29</v>
      </c>
      <c r="R236">
        <f t="shared" si="33"/>
        <v>5.8000000000000003E-2</v>
      </c>
      <c r="S236" s="85">
        <f t="shared" si="35"/>
        <v>9.9999999999997868E-3</v>
      </c>
      <c r="T236" s="16">
        <f t="shared" si="34"/>
        <v>3.1879999999999339E-2</v>
      </c>
    </row>
    <row r="237" spans="1:20" x14ac:dyDescent="0.25">
      <c r="A237">
        <f t="shared" si="36"/>
        <v>220</v>
      </c>
      <c r="B237" s="15">
        <v>106475</v>
      </c>
      <c r="D237" s="16">
        <f t="shared" si="30"/>
        <v>0.78878876326833336</v>
      </c>
      <c r="O237" s="38">
        <f t="shared" si="37"/>
        <v>2.1899999999999973</v>
      </c>
      <c r="P237">
        <f t="shared" si="31"/>
        <v>0</v>
      </c>
      <c r="Q237" s="16">
        <f t="shared" si="32"/>
        <v>28</v>
      </c>
      <c r="R237">
        <f t="shared" si="33"/>
        <v>5.6000000000000001E-2</v>
      </c>
      <c r="S237" s="85">
        <f t="shared" si="35"/>
        <v>9.9999999999997868E-3</v>
      </c>
      <c r="T237" s="16">
        <f t="shared" si="34"/>
        <v>3.1299999999999349E-2</v>
      </c>
    </row>
    <row r="238" spans="1:20" x14ac:dyDescent="0.25">
      <c r="A238">
        <f t="shared" si="36"/>
        <v>221</v>
      </c>
      <c r="B238" s="15">
        <v>106783</v>
      </c>
      <c r="D238" s="16">
        <f t="shared" si="30"/>
        <v>0.79107049080143177</v>
      </c>
      <c r="O238" s="38">
        <f t="shared" si="37"/>
        <v>2.1999999999999971</v>
      </c>
      <c r="P238">
        <f t="shared" si="31"/>
        <v>0</v>
      </c>
      <c r="Q238" s="16">
        <f t="shared" si="32"/>
        <v>28</v>
      </c>
      <c r="R238">
        <f t="shared" si="33"/>
        <v>5.6000000000000001E-2</v>
      </c>
      <c r="S238" s="85">
        <f t="shared" si="35"/>
        <v>9.9999999999997868E-3</v>
      </c>
      <c r="T238" s="16">
        <f t="shared" si="34"/>
        <v>3.0739999999999358E-2</v>
      </c>
    </row>
    <row r="239" spans="1:20" x14ac:dyDescent="0.25">
      <c r="A239">
        <f t="shared" si="36"/>
        <v>222</v>
      </c>
      <c r="B239" s="15">
        <v>107521</v>
      </c>
      <c r="D239" s="16">
        <f t="shared" si="30"/>
        <v>0.79653774703333624</v>
      </c>
      <c r="O239" s="38">
        <f t="shared" si="37"/>
        <v>2.2099999999999969</v>
      </c>
      <c r="P239">
        <f t="shared" si="31"/>
        <v>0</v>
      </c>
      <c r="Q239" s="16">
        <f t="shared" si="32"/>
        <v>25</v>
      </c>
      <c r="R239">
        <f t="shared" si="33"/>
        <v>0.05</v>
      </c>
      <c r="S239" s="85">
        <f t="shared" si="35"/>
        <v>9.9999999999997868E-3</v>
      </c>
      <c r="T239" s="16">
        <f t="shared" si="34"/>
        <v>3.0179999999999371E-2</v>
      </c>
    </row>
    <row r="240" spans="1:20" x14ac:dyDescent="0.25">
      <c r="A240">
        <f t="shared" si="36"/>
        <v>223</v>
      </c>
      <c r="B240" s="15">
        <v>107674</v>
      </c>
      <c r="D240" s="16">
        <f t="shared" si="30"/>
        <v>0.79767120259360913</v>
      </c>
      <c r="O240" s="38">
        <f t="shared" si="37"/>
        <v>2.2199999999999966</v>
      </c>
      <c r="P240">
        <f t="shared" si="31"/>
        <v>0</v>
      </c>
      <c r="Q240" s="16">
        <f t="shared" si="32"/>
        <v>25</v>
      </c>
      <c r="R240">
        <f t="shared" si="33"/>
        <v>0.05</v>
      </c>
      <c r="S240" s="85">
        <f t="shared" si="35"/>
        <v>9.9999999999997868E-3</v>
      </c>
      <c r="T240" s="16">
        <f t="shared" si="34"/>
        <v>2.967999999999938E-2</v>
      </c>
    </row>
    <row r="241" spans="1:20" x14ac:dyDescent="0.25">
      <c r="A241">
        <f t="shared" si="36"/>
        <v>224</v>
      </c>
      <c r="B241" s="15">
        <v>108667</v>
      </c>
      <c r="D241" s="16">
        <f t="shared" si="30"/>
        <v>0.80502755142596838</v>
      </c>
      <c r="O241" s="38">
        <f t="shared" si="37"/>
        <v>2.2299999999999964</v>
      </c>
      <c r="P241">
        <f t="shared" si="31"/>
        <v>0</v>
      </c>
      <c r="Q241" s="16">
        <f t="shared" si="32"/>
        <v>25</v>
      </c>
      <c r="R241">
        <f t="shared" si="33"/>
        <v>0.05</v>
      </c>
      <c r="S241" s="85">
        <f t="shared" si="35"/>
        <v>9.9999999999997868E-3</v>
      </c>
      <c r="T241" s="16">
        <f t="shared" si="34"/>
        <v>2.917999999999939E-2</v>
      </c>
    </row>
    <row r="242" spans="1:20" x14ac:dyDescent="0.25">
      <c r="A242">
        <f t="shared" si="36"/>
        <v>225</v>
      </c>
      <c r="B242" s="15">
        <v>108877</v>
      </c>
      <c r="D242" s="16">
        <f t="shared" si="30"/>
        <v>0.80658327474398994</v>
      </c>
      <c r="O242" s="38">
        <f t="shared" si="37"/>
        <v>2.2399999999999962</v>
      </c>
      <c r="P242">
        <f t="shared" si="31"/>
        <v>0</v>
      </c>
      <c r="Q242" s="16">
        <f t="shared" si="32"/>
        <v>25</v>
      </c>
      <c r="R242">
        <f t="shared" si="33"/>
        <v>0.05</v>
      </c>
      <c r="S242" s="85">
        <f t="shared" si="35"/>
        <v>9.9999999999997868E-3</v>
      </c>
      <c r="T242" s="16">
        <f t="shared" si="34"/>
        <v>2.86799999999994E-2</v>
      </c>
    </row>
    <row r="243" spans="1:20" x14ac:dyDescent="0.25">
      <c r="A243">
        <f t="shared" si="36"/>
        <v>226</v>
      </c>
      <c r="B243" s="15">
        <v>109661</v>
      </c>
      <c r="D243" s="16">
        <f t="shared" si="30"/>
        <v>0.81239130846460395</v>
      </c>
      <c r="O243" s="38">
        <f t="shared" si="37"/>
        <v>2.249999999999996</v>
      </c>
      <c r="P243">
        <f t="shared" si="31"/>
        <v>0</v>
      </c>
      <c r="Q243" s="16">
        <f t="shared" si="32"/>
        <v>25</v>
      </c>
      <c r="R243">
        <f t="shared" si="33"/>
        <v>0.05</v>
      </c>
      <c r="S243" s="85">
        <f t="shared" si="35"/>
        <v>9.9999999999997868E-3</v>
      </c>
      <c r="T243" s="16">
        <f t="shared" si="34"/>
        <v>2.817999999999941E-2</v>
      </c>
    </row>
    <row r="244" spans="1:20" x14ac:dyDescent="0.25">
      <c r="A244">
        <f t="shared" si="36"/>
        <v>227</v>
      </c>
      <c r="B244" s="15">
        <v>109683</v>
      </c>
      <c r="D244" s="16">
        <f t="shared" si="30"/>
        <v>0.81255428900268245</v>
      </c>
      <c r="O244" s="38">
        <f t="shared" si="37"/>
        <v>2.2599999999999958</v>
      </c>
      <c r="P244">
        <f t="shared" si="31"/>
        <v>0</v>
      </c>
      <c r="Q244" s="16">
        <f t="shared" si="32"/>
        <v>25</v>
      </c>
      <c r="R244">
        <f t="shared" si="33"/>
        <v>0.05</v>
      </c>
      <c r="S244" s="85">
        <f t="shared" si="35"/>
        <v>9.9999999999997868E-3</v>
      </c>
      <c r="T244" s="16">
        <f t="shared" si="34"/>
        <v>2.767999999999942E-2</v>
      </c>
    </row>
    <row r="245" spans="1:20" x14ac:dyDescent="0.25">
      <c r="A245">
        <f t="shared" si="36"/>
        <v>228</v>
      </c>
      <c r="B245" s="15">
        <v>110207</v>
      </c>
      <c r="D245" s="16">
        <f t="shared" si="30"/>
        <v>0.8164361890914601</v>
      </c>
      <c r="O245" s="38">
        <f t="shared" si="37"/>
        <v>2.2699999999999956</v>
      </c>
      <c r="P245">
        <f t="shared" si="31"/>
        <v>0</v>
      </c>
      <c r="Q245" s="16">
        <f t="shared" si="32"/>
        <v>25</v>
      </c>
      <c r="R245">
        <f t="shared" si="33"/>
        <v>0.05</v>
      </c>
      <c r="S245" s="85">
        <f t="shared" si="35"/>
        <v>9.9999999999997868E-3</v>
      </c>
      <c r="T245" s="16">
        <f t="shared" si="34"/>
        <v>2.717999999999943E-2</v>
      </c>
    </row>
    <row r="246" spans="1:20" x14ac:dyDescent="0.25">
      <c r="A246">
        <f t="shared" si="36"/>
        <v>229</v>
      </c>
      <c r="B246" s="15">
        <v>110569</v>
      </c>
      <c r="D246" s="16">
        <f t="shared" si="30"/>
        <v>0.81911795976347834</v>
      </c>
      <c r="O246" s="38">
        <f t="shared" si="37"/>
        <v>2.2799999999999954</v>
      </c>
      <c r="P246">
        <f t="shared" si="31"/>
        <v>0</v>
      </c>
      <c r="Q246" s="16">
        <f t="shared" si="32"/>
        <v>24</v>
      </c>
      <c r="R246">
        <f t="shared" si="33"/>
        <v>4.8000000000000001E-2</v>
      </c>
      <c r="S246" s="85">
        <f t="shared" si="35"/>
        <v>9.9999999999997868E-3</v>
      </c>
      <c r="T246" s="16">
        <f t="shared" si="34"/>
        <v>2.667999999999944E-2</v>
      </c>
    </row>
    <row r="247" spans="1:20" x14ac:dyDescent="0.25">
      <c r="A247">
        <f t="shared" si="36"/>
        <v>230</v>
      </c>
      <c r="B247" s="15">
        <v>110787</v>
      </c>
      <c r="D247" s="16">
        <f t="shared" si="30"/>
        <v>0.82073294873171021</v>
      </c>
      <c r="O247" s="38">
        <f t="shared" si="37"/>
        <v>2.2899999999999952</v>
      </c>
      <c r="P247">
        <f t="shared" si="31"/>
        <v>0</v>
      </c>
      <c r="Q247" s="16">
        <f t="shared" si="32"/>
        <v>24</v>
      </c>
      <c r="R247">
        <f t="shared" si="33"/>
        <v>4.8000000000000001E-2</v>
      </c>
      <c r="S247" s="85">
        <f t="shared" si="35"/>
        <v>9.9999999999997868E-3</v>
      </c>
      <c r="T247" s="16">
        <f t="shared" si="34"/>
        <v>2.6199999999999449E-2</v>
      </c>
    </row>
    <row r="248" spans="1:20" x14ac:dyDescent="0.25">
      <c r="A248">
        <f t="shared" si="36"/>
        <v>231</v>
      </c>
      <c r="B248" s="15">
        <v>110807</v>
      </c>
      <c r="D248" s="16">
        <f t="shared" si="30"/>
        <v>0.82088111285723608</v>
      </c>
      <c r="O248" s="38">
        <f t="shared" si="37"/>
        <v>2.2999999999999949</v>
      </c>
      <c r="P248">
        <f t="shared" si="31"/>
        <v>0</v>
      </c>
      <c r="Q248" s="16">
        <f t="shared" si="32"/>
        <v>24</v>
      </c>
      <c r="R248">
        <f t="shared" si="33"/>
        <v>4.8000000000000001E-2</v>
      </c>
      <c r="S248" s="85">
        <f t="shared" si="35"/>
        <v>9.9999999999997868E-3</v>
      </c>
      <c r="T248" s="16">
        <f t="shared" si="34"/>
        <v>2.5719999999999459E-2</v>
      </c>
    </row>
    <row r="249" spans="1:20" x14ac:dyDescent="0.25">
      <c r="A249">
        <f t="shared" si="36"/>
        <v>232</v>
      </c>
      <c r="B249" s="15">
        <v>111218</v>
      </c>
      <c r="D249" s="16">
        <f t="shared" si="30"/>
        <v>0.8239258856367927</v>
      </c>
      <c r="O249" s="38">
        <f t="shared" si="37"/>
        <v>2.3099999999999947</v>
      </c>
      <c r="P249">
        <f t="shared" si="31"/>
        <v>0</v>
      </c>
      <c r="Q249" s="16">
        <f t="shared" si="32"/>
        <v>24</v>
      </c>
      <c r="R249">
        <f t="shared" si="33"/>
        <v>4.8000000000000001E-2</v>
      </c>
      <c r="S249" s="85">
        <f t="shared" si="35"/>
        <v>9.9999999999997868E-3</v>
      </c>
      <c r="T249" s="16">
        <f t="shared" si="34"/>
        <v>2.5239999999999468E-2</v>
      </c>
    </row>
    <row r="250" spans="1:20" x14ac:dyDescent="0.25">
      <c r="A250">
        <f t="shared" si="36"/>
        <v>233</v>
      </c>
      <c r="B250" s="15">
        <v>111760</v>
      </c>
      <c r="D250" s="16">
        <f t="shared" si="30"/>
        <v>0.8279411334385437</v>
      </c>
      <c r="O250" s="38">
        <f t="shared" si="37"/>
        <v>2.3199999999999945</v>
      </c>
      <c r="P250">
        <f t="shared" si="31"/>
        <v>0</v>
      </c>
      <c r="Q250" s="16">
        <f t="shared" si="32"/>
        <v>24</v>
      </c>
      <c r="R250">
        <f t="shared" si="33"/>
        <v>4.8000000000000001E-2</v>
      </c>
      <c r="S250" s="85">
        <f t="shared" si="35"/>
        <v>9.9999999999997868E-3</v>
      </c>
      <c r="T250" s="16">
        <f t="shared" si="34"/>
        <v>2.4759999999999477E-2</v>
      </c>
    </row>
    <row r="251" spans="1:20" x14ac:dyDescent="0.25">
      <c r="A251">
        <f t="shared" si="36"/>
        <v>234</v>
      </c>
      <c r="B251" s="15">
        <v>111869</v>
      </c>
      <c r="D251" s="16">
        <f t="shared" si="30"/>
        <v>0.82874862792265969</v>
      </c>
      <c r="O251" s="38">
        <f t="shared" si="37"/>
        <v>2.3299999999999943</v>
      </c>
      <c r="P251">
        <f t="shared" si="31"/>
        <v>0</v>
      </c>
      <c r="Q251" s="16">
        <f t="shared" si="32"/>
        <v>22</v>
      </c>
      <c r="R251">
        <f t="shared" si="33"/>
        <v>4.3999999999999997E-2</v>
      </c>
      <c r="S251" s="85">
        <f t="shared" si="35"/>
        <v>9.9999999999997868E-3</v>
      </c>
      <c r="T251" s="16">
        <f t="shared" si="34"/>
        <v>2.4279999999999486E-2</v>
      </c>
    </row>
    <row r="252" spans="1:20" x14ac:dyDescent="0.25">
      <c r="A252">
        <f t="shared" si="36"/>
        <v>235</v>
      </c>
      <c r="B252" s="15">
        <v>113194</v>
      </c>
      <c r="D252" s="16">
        <f t="shared" si="30"/>
        <v>0.83856450123874837</v>
      </c>
      <c r="O252" s="38">
        <f t="shared" si="37"/>
        <v>2.3399999999999941</v>
      </c>
      <c r="P252">
        <f t="shared" si="31"/>
        <v>0</v>
      </c>
      <c r="Q252" s="16">
        <f t="shared" si="32"/>
        <v>22</v>
      </c>
      <c r="R252">
        <f t="shared" si="33"/>
        <v>4.3999999999999997E-2</v>
      </c>
      <c r="S252" s="85">
        <f t="shared" si="35"/>
        <v>9.9999999999997868E-3</v>
      </c>
      <c r="T252" s="16">
        <f t="shared" si="34"/>
        <v>2.3839999999999497E-2</v>
      </c>
    </row>
    <row r="253" spans="1:20" x14ac:dyDescent="0.25">
      <c r="A253">
        <f t="shared" si="36"/>
        <v>236</v>
      </c>
      <c r="B253" s="15">
        <v>113501</v>
      </c>
      <c r="D253" s="16">
        <f t="shared" si="30"/>
        <v>0.84083882056557036</v>
      </c>
      <c r="O253" s="38">
        <f t="shared" si="37"/>
        <v>2.3499999999999939</v>
      </c>
      <c r="P253">
        <f t="shared" si="31"/>
        <v>0</v>
      </c>
      <c r="Q253" s="16">
        <f t="shared" si="32"/>
        <v>22</v>
      </c>
      <c r="R253">
        <f t="shared" si="33"/>
        <v>4.3999999999999997E-2</v>
      </c>
      <c r="S253" s="85">
        <f t="shared" si="35"/>
        <v>9.9999999999997868E-3</v>
      </c>
      <c r="T253" s="16">
        <f t="shared" si="34"/>
        <v>2.3399999999999508E-2</v>
      </c>
    </row>
    <row r="254" spans="1:20" x14ac:dyDescent="0.25">
      <c r="A254">
        <f t="shared" si="36"/>
        <v>237</v>
      </c>
      <c r="B254" s="15">
        <v>113941</v>
      </c>
      <c r="D254" s="16">
        <f t="shared" si="30"/>
        <v>0.84409843132713946</v>
      </c>
      <c r="O254" s="38">
        <f t="shared" si="37"/>
        <v>2.3599999999999937</v>
      </c>
      <c r="P254">
        <f t="shared" si="31"/>
        <v>0</v>
      </c>
      <c r="Q254" s="16">
        <f t="shared" si="32"/>
        <v>22</v>
      </c>
      <c r="R254">
        <f t="shared" si="33"/>
        <v>4.3999999999999997E-2</v>
      </c>
      <c r="S254" s="85">
        <f t="shared" si="35"/>
        <v>9.9999999999997868E-3</v>
      </c>
      <c r="T254" s="16">
        <f t="shared" si="34"/>
        <v>2.2959999999999519E-2</v>
      </c>
    </row>
    <row r="255" spans="1:20" x14ac:dyDescent="0.25">
      <c r="A255">
        <f t="shared" si="36"/>
        <v>238</v>
      </c>
      <c r="B255" s="15">
        <v>114052</v>
      </c>
      <c r="D255" s="16">
        <f t="shared" si="30"/>
        <v>0.84492074222380797</v>
      </c>
      <c r="O255" s="38">
        <f t="shared" si="37"/>
        <v>2.3699999999999934</v>
      </c>
      <c r="P255">
        <f t="shared" si="31"/>
        <v>0</v>
      </c>
      <c r="Q255" s="16">
        <f t="shared" si="32"/>
        <v>22</v>
      </c>
      <c r="R255">
        <f t="shared" si="33"/>
        <v>4.3999999999999997E-2</v>
      </c>
      <c r="S255" s="85">
        <f t="shared" si="35"/>
        <v>9.9999999999997868E-3</v>
      </c>
      <c r="T255" s="16">
        <f t="shared" si="34"/>
        <v>2.251999999999953E-2</v>
      </c>
    </row>
    <row r="256" spans="1:20" x14ac:dyDescent="0.25">
      <c r="A256">
        <f t="shared" si="36"/>
        <v>239</v>
      </c>
      <c r="B256" s="15">
        <v>114642</v>
      </c>
      <c r="D256" s="16">
        <f t="shared" si="30"/>
        <v>0.84929158392682114</v>
      </c>
      <c r="O256" s="38">
        <f t="shared" si="37"/>
        <v>2.3799999999999932</v>
      </c>
      <c r="P256">
        <f t="shared" si="31"/>
        <v>0</v>
      </c>
      <c r="Q256" s="16">
        <f t="shared" si="32"/>
        <v>22</v>
      </c>
      <c r="R256">
        <f t="shared" si="33"/>
        <v>4.3999999999999997E-2</v>
      </c>
      <c r="S256" s="85">
        <f t="shared" si="35"/>
        <v>9.9999999999997868E-3</v>
      </c>
      <c r="T256" s="16">
        <f t="shared" si="34"/>
        <v>2.2079999999999541E-2</v>
      </c>
    </row>
    <row r="257" spans="1:20" x14ac:dyDescent="0.25">
      <c r="A257">
        <f t="shared" si="36"/>
        <v>240</v>
      </c>
      <c r="B257" s="15">
        <v>114786</v>
      </c>
      <c r="D257" s="16">
        <f t="shared" si="30"/>
        <v>0.85035836563060729</v>
      </c>
      <c r="O257" s="38">
        <f t="shared" si="37"/>
        <v>2.389999999999993</v>
      </c>
      <c r="P257">
        <f t="shared" si="31"/>
        <v>0</v>
      </c>
      <c r="Q257" s="16">
        <f t="shared" si="32"/>
        <v>21</v>
      </c>
      <c r="R257">
        <f t="shared" si="33"/>
        <v>4.2000000000000003E-2</v>
      </c>
      <c r="S257" s="85">
        <f t="shared" si="35"/>
        <v>9.9999999999997868E-3</v>
      </c>
      <c r="T257" s="16">
        <f t="shared" si="34"/>
        <v>2.1639999999999552E-2</v>
      </c>
    </row>
    <row r="258" spans="1:20" x14ac:dyDescent="0.25">
      <c r="A258">
        <f t="shared" si="36"/>
        <v>241</v>
      </c>
      <c r="B258" s="15">
        <v>115297</v>
      </c>
      <c r="D258" s="16">
        <f t="shared" si="30"/>
        <v>0.85414395903779328</v>
      </c>
      <c r="O258" s="38">
        <f t="shared" si="37"/>
        <v>2.3999999999999928</v>
      </c>
      <c r="P258">
        <f t="shared" si="31"/>
        <v>0</v>
      </c>
      <c r="Q258" s="16">
        <f t="shared" si="32"/>
        <v>20</v>
      </c>
      <c r="R258">
        <f t="shared" si="33"/>
        <v>0.04</v>
      </c>
      <c r="S258" s="85">
        <f t="shared" si="35"/>
        <v>9.9999999999997868E-3</v>
      </c>
      <c r="T258" s="16">
        <f t="shared" si="34"/>
        <v>2.1219999999999562E-2</v>
      </c>
    </row>
    <row r="259" spans="1:20" x14ac:dyDescent="0.25">
      <c r="A259">
        <f t="shared" si="36"/>
        <v>242</v>
      </c>
      <c r="B259" s="15">
        <v>116052</v>
      </c>
      <c r="D259" s="16">
        <f t="shared" si="30"/>
        <v>0.85973715477639467</v>
      </c>
      <c r="O259" s="38">
        <f t="shared" si="37"/>
        <v>2.4099999999999926</v>
      </c>
      <c r="P259">
        <f t="shared" si="31"/>
        <v>0</v>
      </c>
      <c r="Q259" s="16">
        <f t="shared" si="32"/>
        <v>20</v>
      </c>
      <c r="R259">
        <f t="shared" si="33"/>
        <v>0.04</v>
      </c>
      <c r="S259" s="85">
        <f t="shared" si="35"/>
        <v>9.9999999999997868E-3</v>
      </c>
      <c r="T259" s="16">
        <f t="shared" si="34"/>
        <v>2.0819999999999571E-2</v>
      </c>
    </row>
    <row r="260" spans="1:20" x14ac:dyDescent="0.25">
      <c r="A260">
        <f t="shared" si="36"/>
        <v>243</v>
      </c>
      <c r="B260" s="15">
        <v>116996</v>
      </c>
      <c r="D260" s="16">
        <f t="shared" si="30"/>
        <v>0.86673050150121556</v>
      </c>
      <c r="O260" s="38">
        <f t="shared" si="37"/>
        <v>2.4199999999999924</v>
      </c>
      <c r="P260">
        <f t="shared" si="31"/>
        <v>0</v>
      </c>
      <c r="Q260" s="16">
        <f t="shared" si="32"/>
        <v>19</v>
      </c>
      <c r="R260">
        <f t="shared" si="33"/>
        <v>3.7999999999999999E-2</v>
      </c>
      <c r="S260" s="85">
        <f t="shared" si="35"/>
        <v>9.9999999999997868E-3</v>
      </c>
      <c r="T260" s="16">
        <f t="shared" si="34"/>
        <v>2.0419999999999581E-2</v>
      </c>
    </row>
    <row r="261" spans="1:20" x14ac:dyDescent="0.25">
      <c r="A261">
        <f t="shared" si="36"/>
        <v>244</v>
      </c>
      <c r="B261" s="15">
        <v>117056</v>
      </c>
      <c r="D261" s="16">
        <f t="shared" si="30"/>
        <v>0.86717499387779318</v>
      </c>
      <c r="O261" s="38">
        <f t="shared" si="37"/>
        <v>2.4299999999999922</v>
      </c>
      <c r="P261">
        <f t="shared" si="31"/>
        <v>0</v>
      </c>
      <c r="Q261" s="16">
        <f t="shared" si="32"/>
        <v>19</v>
      </c>
      <c r="R261">
        <f t="shared" si="33"/>
        <v>3.7999999999999999E-2</v>
      </c>
      <c r="S261" s="85">
        <f t="shared" si="35"/>
        <v>9.9999999999997868E-3</v>
      </c>
      <c r="T261" s="16">
        <f t="shared" si="34"/>
        <v>2.0039999999999589E-2</v>
      </c>
    </row>
    <row r="262" spans="1:20" x14ac:dyDescent="0.25">
      <c r="A262">
        <f t="shared" si="36"/>
        <v>245</v>
      </c>
      <c r="B262" s="15">
        <v>117680</v>
      </c>
      <c r="D262" s="16">
        <f t="shared" si="30"/>
        <v>0.8717977145942003</v>
      </c>
      <c r="O262" s="38">
        <f t="shared" si="37"/>
        <v>2.439999999999992</v>
      </c>
      <c r="P262">
        <f t="shared" si="31"/>
        <v>0</v>
      </c>
      <c r="Q262" s="16">
        <f t="shared" si="32"/>
        <v>18</v>
      </c>
      <c r="R262">
        <f t="shared" si="33"/>
        <v>3.5999999999999997E-2</v>
      </c>
      <c r="S262" s="85">
        <f t="shared" si="35"/>
        <v>9.9999999999997868E-3</v>
      </c>
      <c r="T262" s="16">
        <f t="shared" si="34"/>
        <v>1.9659999999999598E-2</v>
      </c>
    </row>
    <row r="263" spans="1:20" x14ac:dyDescent="0.25">
      <c r="A263">
        <f t="shared" si="36"/>
        <v>246</v>
      </c>
      <c r="B263" s="15">
        <v>117884</v>
      </c>
      <c r="D263" s="16">
        <f t="shared" si="30"/>
        <v>0.87330898867456408</v>
      </c>
      <c r="O263" s="38">
        <f t="shared" si="37"/>
        <v>2.4499999999999917</v>
      </c>
      <c r="P263">
        <f t="shared" si="31"/>
        <v>0</v>
      </c>
      <c r="Q263" s="16">
        <f t="shared" si="32"/>
        <v>16</v>
      </c>
      <c r="R263">
        <f t="shared" si="33"/>
        <v>3.2000000000000001E-2</v>
      </c>
      <c r="S263" s="85">
        <f t="shared" si="35"/>
        <v>9.9999999999997868E-3</v>
      </c>
      <c r="T263" s="16">
        <f t="shared" si="34"/>
        <v>1.9299999999999606E-2</v>
      </c>
    </row>
    <row r="264" spans="1:20" x14ac:dyDescent="0.25">
      <c r="A264">
        <f t="shared" si="36"/>
        <v>247</v>
      </c>
      <c r="B264" s="15">
        <v>119742</v>
      </c>
      <c r="D264" s="16">
        <f t="shared" si="30"/>
        <v>0.88707343593591714</v>
      </c>
      <c r="O264" s="38">
        <f t="shared" si="37"/>
        <v>2.4599999999999915</v>
      </c>
      <c r="P264">
        <f t="shared" si="31"/>
        <v>0</v>
      </c>
      <c r="Q264" s="16">
        <f t="shared" si="32"/>
        <v>16</v>
      </c>
      <c r="R264">
        <f t="shared" si="33"/>
        <v>3.2000000000000001E-2</v>
      </c>
      <c r="S264" s="85">
        <f t="shared" si="35"/>
        <v>9.9999999999997868E-3</v>
      </c>
      <c r="T264" s="16">
        <f t="shared" si="34"/>
        <v>1.8979999999999612E-2</v>
      </c>
    </row>
    <row r="265" spans="1:20" x14ac:dyDescent="0.25">
      <c r="A265">
        <f t="shared" si="36"/>
        <v>248</v>
      </c>
      <c r="B265" s="15">
        <v>120660</v>
      </c>
      <c r="D265" s="16">
        <f t="shared" si="30"/>
        <v>0.89387416929755437</v>
      </c>
      <c r="O265" s="38">
        <f t="shared" si="37"/>
        <v>2.4699999999999913</v>
      </c>
      <c r="P265">
        <f t="shared" si="31"/>
        <v>0</v>
      </c>
      <c r="Q265" s="16">
        <f t="shared" si="32"/>
        <v>16</v>
      </c>
      <c r="R265">
        <f t="shared" si="33"/>
        <v>3.2000000000000001E-2</v>
      </c>
      <c r="S265" s="85">
        <f t="shared" si="35"/>
        <v>9.9999999999997868E-3</v>
      </c>
      <c r="T265" s="16">
        <f t="shared" si="34"/>
        <v>1.8659999999999618E-2</v>
      </c>
    </row>
    <row r="266" spans="1:20" x14ac:dyDescent="0.25">
      <c r="A266">
        <f t="shared" si="36"/>
        <v>249</v>
      </c>
      <c r="B266" s="15">
        <v>122248</v>
      </c>
      <c r="D266" s="16">
        <f t="shared" si="30"/>
        <v>0.90563840086430825</v>
      </c>
      <c r="O266" s="38">
        <f t="shared" si="37"/>
        <v>2.4799999999999911</v>
      </c>
      <c r="P266">
        <f t="shared" si="31"/>
        <v>0</v>
      </c>
      <c r="Q266" s="16">
        <f t="shared" si="32"/>
        <v>16</v>
      </c>
      <c r="R266">
        <f t="shared" si="33"/>
        <v>3.2000000000000001E-2</v>
      </c>
      <c r="S266" s="85">
        <f t="shared" si="35"/>
        <v>9.9999999999997868E-3</v>
      </c>
      <c r="T266" s="16">
        <f t="shared" si="34"/>
        <v>1.8339999999999624E-2</v>
      </c>
    </row>
    <row r="267" spans="1:20" x14ac:dyDescent="0.25">
      <c r="A267">
        <f t="shared" si="36"/>
        <v>250</v>
      </c>
      <c r="B267" s="15">
        <v>122431</v>
      </c>
      <c r="D267" s="16">
        <f t="shared" si="30"/>
        <v>0.90699410261286995</v>
      </c>
      <c r="O267" s="38">
        <f t="shared" si="37"/>
        <v>2.4899999999999909</v>
      </c>
      <c r="P267">
        <f t="shared" si="31"/>
        <v>0</v>
      </c>
      <c r="Q267" s="16">
        <f t="shared" si="32"/>
        <v>16</v>
      </c>
      <c r="R267">
        <f t="shared" si="33"/>
        <v>3.2000000000000001E-2</v>
      </c>
      <c r="S267" s="85">
        <f t="shared" si="35"/>
        <v>9.9999999999997868E-3</v>
      </c>
      <c r="T267" s="16">
        <f t="shared" si="34"/>
        <v>1.801999999999963E-2</v>
      </c>
    </row>
    <row r="268" spans="1:20" x14ac:dyDescent="0.25">
      <c r="A268">
        <f t="shared" si="36"/>
        <v>251</v>
      </c>
      <c r="B268" s="15">
        <v>122988</v>
      </c>
      <c r="D268" s="16">
        <f t="shared" si="30"/>
        <v>0.91112047350876535</v>
      </c>
      <c r="O268" s="38">
        <f t="shared" si="37"/>
        <v>2.4999999999999907</v>
      </c>
      <c r="P268">
        <f t="shared" si="31"/>
        <v>0</v>
      </c>
      <c r="Q268" s="16">
        <f t="shared" si="32"/>
        <v>16</v>
      </c>
      <c r="R268">
        <f t="shared" si="33"/>
        <v>3.2000000000000001E-2</v>
      </c>
      <c r="S268" s="85">
        <f t="shared" si="35"/>
        <v>9.9999999999997868E-3</v>
      </c>
      <c r="T268" s="16">
        <f t="shared" si="34"/>
        <v>1.7699999999999636E-2</v>
      </c>
    </row>
    <row r="269" spans="1:20" x14ac:dyDescent="0.25">
      <c r="A269">
        <f t="shared" si="36"/>
        <v>252</v>
      </c>
      <c r="B269" s="15">
        <v>123155</v>
      </c>
      <c r="D269" s="16">
        <f t="shared" si="30"/>
        <v>0.91235764395690633</v>
      </c>
      <c r="O269" s="38">
        <f t="shared" si="37"/>
        <v>2.5099999999999905</v>
      </c>
      <c r="P269">
        <f t="shared" si="31"/>
        <v>0</v>
      </c>
      <c r="Q269" s="16">
        <f t="shared" si="32"/>
        <v>15</v>
      </c>
      <c r="R269">
        <f t="shared" si="33"/>
        <v>0.03</v>
      </c>
      <c r="S269" s="85">
        <f t="shared" si="35"/>
        <v>9.9999999999997868E-3</v>
      </c>
      <c r="T269" s="16">
        <f t="shared" si="34"/>
        <v>1.7379999999999642E-2</v>
      </c>
    </row>
    <row r="270" spans="1:20" x14ac:dyDescent="0.25">
      <c r="A270">
        <f t="shared" si="36"/>
        <v>253</v>
      </c>
      <c r="B270" s="15">
        <v>124039</v>
      </c>
      <c r="D270" s="16">
        <f t="shared" si="30"/>
        <v>0.91890649830514959</v>
      </c>
      <c r="O270" s="38">
        <f t="shared" si="37"/>
        <v>2.5199999999999902</v>
      </c>
      <c r="P270">
        <f t="shared" si="31"/>
        <v>0</v>
      </c>
      <c r="Q270" s="16">
        <f t="shared" si="32"/>
        <v>15</v>
      </c>
      <c r="R270">
        <f t="shared" si="33"/>
        <v>0.03</v>
      </c>
      <c r="S270" s="85">
        <f t="shared" si="35"/>
        <v>9.9999999999997868E-3</v>
      </c>
      <c r="T270" s="16">
        <f t="shared" si="34"/>
        <v>1.7079999999999648E-2</v>
      </c>
    </row>
    <row r="271" spans="1:20" x14ac:dyDescent="0.25">
      <c r="A271">
        <f t="shared" si="36"/>
        <v>254</v>
      </c>
      <c r="B271" s="15">
        <v>124081</v>
      </c>
      <c r="D271" s="16">
        <f t="shared" si="30"/>
        <v>0.91921764296875397</v>
      </c>
      <c r="O271" s="38">
        <f t="shared" si="37"/>
        <v>2.52999999999999</v>
      </c>
      <c r="P271">
        <f t="shared" si="31"/>
        <v>0</v>
      </c>
      <c r="Q271" s="16">
        <f t="shared" si="32"/>
        <v>15</v>
      </c>
      <c r="R271">
        <f t="shared" si="33"/>
        <v>0.03</v>
      </c>
      <c r="S271" s="85">
        <f t="shared" si="35"/>
        <v>9.9999999999997868E-3</v>
      </c>
      <c r="T271" s="16">
        <f t="shared" si="34"/>
        <v>1.6779999999999653E-2</v>
      </c>
    </row>
    <row r="272" spans="1:20" x14ac:dyDescent="0.25">
      <c r="A272">
        <f t="shared" si="36"/>
        <v>255</v>
      </c>
      <c r="B272" s="15">
        <v>124219</v>
      </c>
      <c r="D272" s="16">
        <f t="shared" si="30"/>
        <v>0.92023997543488245</v>
      </c>
      <c r="O272" s="38">
        <f t="shared" si="37"/>
        <v>2.5399999999999898</v>
      </c>
      <c r="P272">
        <f t="shared" si="31"/>
        <v>0</v>
      </c>
      <c r="Q272" s="16">
        <f t="shared" si="32"/>
        <v>14</v>
      </c>
      <c r="R272">
        <f t="shared" si="33"/>
        <v>2.8000000000000001E-2</v>
      </c>
      <c r="S272" s="85">
        <f t="shared" si="35"/>
        <v>9.9999999999997868E-3</v>
      </c>
      <c r="T272" s="16">
        <f t="shared" si="34"/>
        <v>1.6479999999999658E-2</v>
      </c>
    </row>
    <row r="273" spans="1:20" x14ac:dyDescent="0.25">
      <c r="A273">
        <f t="shared" si="36"/>
        <v>256</v>
      </c>
      <c r="B273" s="15">
        <v>124502</v>
      </c>
      <c r="D273" s="16">
        <f t="shared" si="30"/>
        <v>0.92233649781107341</v>
      </c>
      <c r="O273" s="38">
        <f t="shared" si="37"/>
        <v>2.5499999999999896</v>
      </c>
      <c r="P273">
        <f t="shared" si="31"/>
        <v>0</v>
      </c>
      <c r="Q273" s="16">
        <f t="shared" si="32"/>
        <v>14</v>
      </c>
      <c r="R273">
        <f t="shared" si="33"/>
        <v>2.8000000000000001E-2</v>
      </c>
      <c r="S273" s="85">
        <f t="shared" si="35"/>
        <v>9.9999999999997868E-3</v>
      </c>
      <c r="T273" s="16">
        <f t="shared" si="34"/>
        <v>1.6199999999999663E-2</v>
      </c>
    </row>
    <row r="274" spans="1:20" x14ac:dyDescent="0.25">
      <c r="A274">
        <f t="shared" si="36"/>
        <v>257</v>
      </c>
      <c r="B274" s="15">
        <v>124534</v>
      </c>
      <c r="D274" s="16">
        <f t="shared" ref="D274:D337" si="38">B274/D$13</f>
        <v>0.92257356041191485</v>
      </c>
      <c r="O274" s="38">
        <f t="shared" si="37"/>
        <v>2.5599999999999894</v>
      </c>
      <c r="P274">
        <f t="shared" ref="P274:P337" si="39">COUNTIF(D$18:D$517,O274)</f>
        <v>0</v>
      </c>
      <c r="Q274" s="16">
        <f t="shared" ref="Q274:Q337" si="40">COUNTIF(D$18:D$517,"&gt;"&amp;O274)</f>
        <v>14</v>
      </c>
      <c r="R274">
        <f t="shared" ref="R274:R337" si="41">Q274/COUNT(A$18:A$517)</f>
        <v>2.8000000000000001E-2</v>
      </c>
      <c r="S274" s="85">
        <f t="shared" si="35"/>
        <v>9.9999999999997868E-3</v>
      </c>
      <c r="T274" s="16">
        <f t="shared" ref="T274:T337" si="42">T275+S274*R274</f>
        <v>1.5919999999999667E-2</v>
      </c>
    </row>
    <row r="275" spans="1:20" x14ac:dyDescent="0.25">
      <c r="A275">
        <f t="shared" si="36"/>
        <v>258</v>
      </c>
      <c r="B275" s="15">
        <v>124731</v>
      </c>
      <c r="D275" s="16">
        <f t="shared" si="38"/>
        <v>0.92403297704834464</v>
      </c>
      <c r="O275" s="38">
        <f t="shared" si="37"/>
        <v>2.5699999999999892</v>
      </c>
      <c r="P275">
        <f t="shared" si="39"/>
        <v>0</v>
      </c>
      <c r="Q275" s="16">
        <f t="shared" si="40"/>
        <v>14</v>
      </c>
      <c r="R275">
        <f t="shared" si="41"/>
        <v>2.8000000000000001E-2</v>
      </c>
      <c r="S275" s="85">
        <f t="shared" ref="S275:S338" si="43">O276-O275</f>
        <v>9.9999999999997868E-3</v>
      </c>
      <c r="T275" s="16">
        <f t="shared" si="42"/>
        <v>1.5639999999999672E-2</v>
      </c>
    </row>
    <row r="276" spans="1:20" x14ac:dyDescent="0.25">
      <c r="A276">
        <f t="shared" ref="A276:A339" si="44">A275+1</f>
        <v>259</v>
      </c>
      <c r="B276" s="15">
        <v>125843</v>
      </c>
      <c r="D276" s="16">
        <f t="shared" si="38"/>
        <v>0.93227090242758281</v>
      </c>
      <c r="O276" s="38">
        <f t="shared" ref="O276:O339" si="45">O275+0.01</f>
        <v>2.579999999999989</v>
      </c>
      <c r="P276">
        <f t="shared" si="39"/>
        <v>0</v>
      </c>
      <c r="Q276" s="16">
        <f t="shared" si="40"/>
        <v>13</v>
      </c>
      <c r="R276">
        <f t="shared" si="41"/>
        <v>2.5999999999999999E-2</v>
      </c>
      <c r="S276" s="85">
        <f t="shared" si="43"/>
        <v>9.9999999999997868E-3</v>
      </c>
      <c r="T276" s="16">
        <f t="shared" si="42"/>
        <v>1.5359999999999676E-2</v>
      </c>
    </row>
    <row r="277" spans="1:20" x14ac:dyDescent="0.25">
      <c r="A277">
        <f t="shared" si="44"/>
        <v>260</v>
      </c>
      <c r="B277" s="15">
        <v>126586</v>
      </c>
      <c r="D277" s="16">
        <f t="shared" si="38"/>
        <v>0.93777519969086875</v>
      </c>
      <c r="O277" s="38">
        <f t="shared" si="45"/>
        <v>2.5899999999999888</v>
      </c>
      <c r="P277">
        <f t="shared" si="39"/>
        <v>0</v>
      </c>
      <c r="Q277" s="16">
        <f t="shared" si="40"/>
        <v>13</v>
      </c>
      <c r="R277">
        <f t="shared" si="41"/>
        <v>2.5999999999999999E-2</v>
      </c>
      <c r="S277" s="85">
        <f t="shared" si="43"/>
        <v>9.9999999999997868E-3</v>
      </c>
      <c r="T277" s="16">
        <f t="shared" si="42"/>
        <v>1.5099999999999681E-2</v>
      </c>
    </row>
    <row r="278" spans="1:20" x14ac:dyDescent="0.25">
      <c r="A278">
        <f t="shared" si="44"/>
        <v>261</v>
      </c>
      <c r="B278" s="15">
        <v>126714</v>
      </c>
      <c r="D278" s="16">
        <f t="shared" si="38"/>
        <v>0.9387234500942343</v>
      </c>
      <c r="O278" s="38">
        <f t="shared" si="45"/>
        <v>2.5999999999999885</v>
      </c>
      <c r="P278">
        <f t="shared" si="39"/>
        <v>0</v>
      </c>
      <c r="Q278" s="16">
        <f t="shared" si="40"/>
        <v>13</v>
      </c>
      <c r="R278">
        <f t="shared" si="41"/>
        <v>2.5999999999999999E-2</v>
      </c>
      <c r="S278" s="85">
        <f t="shared" si="43"/>
        <v>9.9999999999997868E-3</v>
      </c>
      <c r="T278" s="16">
        <f t="shared" si="42"/>
        <v>1.4839999999999687E-2</v>
      </c>
    </row>
    <row r="279" spans="1:20" x14ac:dyDescent="0.25">
      <c r="A279">
        <f t="shared" si="44"/>
        <v>262</v>
      </c>
      <c r="B279" s="15">
        <v>128329</v>
      </c>
      <c r="D279" s="16">
        <f t="shared" si="38"/>
        <v>0.95068770323044804</v>
      </c>
      <c r="O279" s="38">
        <f t="shared" si="45"/>
        <v>2.6099999999999883</v>
      </c>
      <c r="P279">
        <f t="shared" si="39"/>
        <v>0</v>
      </c>
      <c r="Q279" s="16">
        <f t="shared" si="40"/>
        <v>13</v>
      </c>
      <c r="R279">
        <f t="shared" si="41"/>
        <v>2.5999999999999999E-2</v>
      </c>
      <c r="S279" s="85">
        <f t="shared" si="43"/>
        <v>9.9999999999997868E-3</v>
      </c>
      <c r="T279" s="16">
        <f t="shared" si="42"/>
        <v>1.4579999999999692E-2</v>
      </c>
    </row>
    <row r="280" spans="1:20" x14ac:dyDescent="0.25">
      <c r="A280">
        <f t="shared" si="44"/>
        <v>263</v>
      </c>
      <c r="B280" s="15">
        <v>128517</v>
      </c>
      <c r="D280" s="16">
        <f t="shared" si="38"/>
        <v>0.95208044601039121</v>
      </c>
      <c r="O280" s="38">
        <f t="shared" si="45"/>
        <v>2.6199999999999881</v>
      </c>
      <c r="P280">
        <f t="shared" si="39"/>
        <v>0</v>
      </c>
      <c r="Q280" s="16">
        <f t="shared" si="40"/>
        <v>13</v>
      </c>
      <c r="R280">
        <f t="shared" si="41"/>
        <v>2.5999999999999999E-2</v>
      </c>
      <c r="S280" s="85">
        <f t="shared" si="43"/>
        <v>9.9999999999997868E-3</v>
      </c>
      <c r="T280" s="16">
        <f t="shared" si="42"/>
        <v>1.4319999999999698E-2</v>
      </c>
    </row>
    <row r="281" spans="1:20" x14ac:dyDescent="0.25">
      <c r="A281">
        <f t="shared" si="44"/>
        <v>264</v>
      </c>
      <c r="B281" s="15">
        <v>129633</v>
      </c>
      <c r="D281" s="16">
        <f t="shared" si="38"/>
        <v>0.96034800421473454</v>
      </c>
      <c r="O281" s="38">
        <f t="shared" si="45"/>
        <v>2.6299999999999879</v>
      </c>
      <c r="P281">
        <f t="shared" si="39"/>
        <v>0</v>
      </c>
      <c r="Q281" s="16">
        <f t="shared" si="40"/>
        <v>13</v>
      </c>
      <c r="R281">
        <f t="shared" si="41"/>
        <v>2.5999999999999999E-2</v>
      </c>
      <c r="S281" s="85">
        <f t="shared" si="43"/>
        <v>9.9999999999997868E-3</v>
      </c>
      <c r="T281" s="16">
        <f t="shared" si="42"/>
        <v>1.4059999999999703E-2</v>
      </c>
    </row>
    <row r="282" spans="1:20" x14ac:dyDescent="0.25">
      <c r="A282">
        <f t="shared" si="44"/>
        <v>265</v>
      </c>
      <c r="B282" s="15">
        <v>130027</v>
      </c>
      <c r="D282" s="16">
        <f t="shared" si="38"/>
        <v>0.96326683748759412</v>
      </c>
      <c r="O282" s="38">
        <f t="shared" si="45"/>
        <v>2.6399999999999877</v>
      </c>
      <c r="P282">
        <f t="shared" si="39"/>
        <v>0</v>
      </c>
      <c r="Q282" s="16">
        <f t="shared" si="40"/>
        <v>12</v>
      </c>
      <c r="R282">
        <f t="shared" si="41"/>
        <v>2.4E-2</v>
      </c>
      <c r="S282" s="85">
        <f t="shared" si="43"/>
        <v>9.9999999999997868E-3</v>
      </c>
      <c r="T282" s="16">
        <f t="shared" si="42"/>
        <v>1.3799999999999708E-2</v>
      </c>
    </row>
    <row r="283" spans="1:20" x14ac:dyDescent="0.25">
      <c r="A283">
        <f t="shared" si="44"/>
        <v>266</v>
      </c>
      <c r="B283" s="15">
        <v>132133</v>
      </c>
      <c r="D283" s="16">
        <f t="shared" si="38"/>
        <v>0.97886851990546786</v>
      </c>
      <c r="O283" s="38">
        <f t="shared" si="45"/>
        <v>2.6499999999999875</v>
      </c>
      <c r="P283">
        <f t="shared" si="39"/>
        <v>0</v>
      </c>
      <c r="Q283" s="16">
        <f t="shared" si="40"/>
        <v>12</v>
      </c>
      <c r="R283">
        <f t="shared" si="41"/>
        <v>2.4E-2</v>
      </c>
      <c r="S283" s="85">
        <f t="shared" si="43"/>
        <v>9.9999999999997868E-3</v>
      </c>
      <c r="T283" s="16">
        <f t="shared" si="42"/>
        <v>1.3559999999999713E-2</v>
      </c>
    </row>
    <row r="284" spans="1:20" x14ac:dyDescent="0.25">
      <c r="A284">
        <f t="shared" si="44"/>
        <v>267</v>
      </c>
      <c r="B284" s="15">
        <v>132198</v>
      </c>
      <c r="D284" s="16">
        <f t="shared" si="38"/>
        <v>0.97935005331342695</v>
      </c>
      <c r="O284" s="38">
        <f t="shared" si="45"/>
        <v>2.6599999999999873</v>
      </c>
      <c r="P284">
        <f t="shared" si="39"/>
        <v>0</v>
      </c>
      <c r="Q284" s="16">
        <f t="shared" si="40"/>
        <v>12</v>
      </c>
      <c r="R284">
        <f t="shared" si="41"/>
        <v>2.4E-2</v>
      </c>
      <c r="S284" s="85">
        <f t="shared" si="43"/>
        <v>9.9999999999997868E-3</v>
      </c>
      <c r="T284" s="16">
        <f t="shared" si="42"/>
        <v>1.3319999999999717E-2</v>
      </c>
    </row>
    <row r="285" spans="1:20" x14ac:dyDescent="0.25">
      <c r="A285">
        <f t="shared" si="44"/>
        <v>268</v>
      </c>
      <c r="B285" s="15">
        <v>132597</v>
      </c>
      <c r="D285" s="16">
        <f t="shared" si="38"/>
        <v>0.982305927617668</v>
      </c>
      <c r="O285" s="38">
        <f t="shared" si="45"/>
        <v>2.6699999999999871</v>
      </c>
      <c r="P285">
        <f t="shared" si="39"/>
        <v>0</v>
      </c>
      <c r="Q285" s="16">
        <f t="shared" si="40"/>
        <v>12</v>
      </c>
      <c r="R285">
        <f t="shared" si="41"/>
        <v>2.4E-2</v>
      </c>
      <c r="S285" s="85">
        <f t="shared" si="43"/>
        <v>9.9999999999997868E-3</v>
      </c>
      <c r="T285" s="16">
        <f t="shared" si="42"/>
        <v>1.3079999999999722E-2</v>
      </c>
    </row>
    <row r="286" spans="1:20" x14ac:dyDescent="0.25">
      <c r="A286">
        <f t="shared" si="44"/>
        <v>269</v>
      </c>
      <c r="B286" s="15">
        <v>132599</v>
      </c>
      <c r="D286" s="16">
        <f t="shared" si="38"/>
        <v>0.98232074403022063</v>
      </c>
      <c r="O286" s="38">
        <f t="shared" si="45"/>
        <v>2.6799999999999868</v>
      </c>
      <c r="P286">
        <f t="shared" si="39"/>
        <v>0</v>
      </c>
      <c r="Q286" s="16">
        <f t="shared" si="40"/>
        <v>12</v>
      </c>
      <c r="R286">
        <f t="shared" si="41"/>
        <v>2.4E-2</v>
      </c>
      <c r="S286" s="85">
        <f t="shared" si="43"/>
        <v>9.9999999999997868E-3</v>
      </c>
      <c r="T286" s="16">
        <f t="shared" si="42"/>
        <v>1.2839999999999727E-2</v>
      </c>
    </row>
    <row r="287" spans="1:20" x14ac:dyDescent="0.25">
      <c r="A287">
        <f t="shared" si="44"/>
        <v>270</v>
      </c>
      <c r="B287" s="15">
        <v>132918</v>
      </c>
      <c r="D287" s="16">
        <f t="shared" si="38"/>
        <v>0.98468396183235818</v>
      </c>
      <c r="O287" s="38">
        <f t="shared" si="45"/>
        <v>2.6899999999999866</v>
      </c>
      <c r="P287">
        <f t="shared" si="39"/>
        <v>0</v>
      </c>
      <c r="Q287" s="16">
        <f t="shared" si="40"/>
        <v>12</v>
      </c>
      <c r="R287">
        <f t="shared" si="41"/>
        <v>2.4E-2</v>
      </c>
      <c r="S287" s="85">
        <f t="shared" si="43"/>
        <v>9.9999999999997868E-3</v>
      </c>
      <c r="T287" s="16">
        <f t="shared" si="42"/>
        <v>1.2599999999999731E-2</v>
      </c>
    </row>
    <row r="288" spans="1:20" x14ac:dyDescent="0.25">
      <c r="A288">
        <f t="shared" si="44"/>
        <v>271</v>
      </c>
      <c r="B288" s="15">
        <v>133369</v>
      </c>
      <c r="D288" s="16">
        <f t="shared" si="38"/>
        <v>0.98802506286296643</v>
      </c>
      <c r="O288" s="38">
        <f t="shared" si="45"/>
        <v>2.6999999999999864</v>
      </c>
      <c r="P288">
        <f t="shared" si="39"/>
        <v>0</v>
      </c>
      <c r="Q288" s="16">
        <f t="shared" si="40"/>
        <v>12</v>
      </c>
      <c r="R288">
        <f t="shared" si="41"/>
        <v>2.4E-2</v>
      </c>
      <c r="S288" s="85">
        <f t="shared" si="43"/>
        <v>9.9999999999997868E-3</v>
      </c>
      <c r="T288" s="16">
        <f t="shared" si="42"/>
        <v>1.2359999999999736E-2</v>
      </c>
    </row>
    <row r="289" spans="1:20" x14ac:dyDescent="0.25">
      <c r="A289">
        <f t="shared" si="44"/>
        <v>272</v>
      </c>
      <c r="B289" s="15">
        <v>135649</v>
      </c>
      <c r="D289" s="16">
        <f t="shared" si="38"/>
        <v>1.0049157731729152</v>
      </c>
      <c r="O289" s="38">
        <f t="shared" si="45"/>
        <v>2.7099999999999862</v>
      </c>
      <c r="P289">
        <f t="shared" si="39"/>
        <v>0</v>
      </c>
      <c r="Q289" s="16">
        <f t="shared" si="40"/>
        <v>11</v>
      </c>
      <c r="R289">
        <f t="shared" si="41"/>
        <v>2.1999999999999999E-2</v>
      </c>
      <c r="S289" s="85">
        <f t="shared" si="43"/>
        <v>9.9999999999997868E-3</v>
      </c>
      <c r="T289" s="16">
        <f t="shared" si="42"/>
        <v>1.211999999999974E-2</v>
      </c>
    </row>
    <row r="290" spans="1:20" x14ac:dyDescent="0.25">
      <c r="A290">
        <f t="shared" si="44"/>
        <v>273</v>
      </c>
      <c r="B290" s="15">
        <v>135822</v>
      </c>
      <c r="D290" s="16">
        <f t="shared" si="38"/>
        <v>1.006197392858714</v>
      </c>
      <c r="O290" s="38">
        <f t="shared" si="45"/>
        <v>2.719999999999986</v>
      </c>
      <c r="P290">
        <f t="shared" si="39"/>
        <v>0</v>
      </c>
      <c r="Q290" s="16">
        <f t="shared" si="40"/>
        <v>11</v>
      </c>
      <c r="R290">
        <f t="shared" si="41"/>
        <v>2.1999999999999999E-2</v>
      </c>
      <c r="S290" s="85">
        <f t="shared" si="43"/>
        <v>9.9999999999997868E-3</v>
      </c>
      <c r="T290" s="16">
        <f t="shared" si="42"/>
        <v>1.1899999999999746E-2</v>
      </c>
    </row>
    <row r="291" spans="1:20" x14ac:dyDescent="0.25">
      <c r="A291">
        <f t="shared" si="44"/>
        <v>274</v>
      </c>
      <c r="B291" s="15">
        <v>136235</v>
      </c>
      <c r="D291" s="16">
        <f t="shared" si="38"/>
        <v>1.0092569820508233</v>
      </c>
      <c r="O291" s="38">
        <f t="shared" si="45"/>
        <v>2.7299999999999858</v>
      </c>
      <c r="P291">
        <f t="shared" si="39"/>
        <v>0</v>
      </c>
      <c r="Q291" s="16">
        <f t="shared" si="40"/>
        <v>11</v>
      </c>
      <c r="R291">
        <f t="shared" si="41"/>
        <v>2.1999999999999999E-2</v>
      </c>
      <c r="S291" s="85">
        <f t="shared" si="43"/>
        <v>9.9999999999997868E-3</v>
      </c>
      <c r="T291" s="16">
        <f t="shared" si="42"/>
        <v>1.1679999999999751E-2</v>
      </c>
    </row>
    <row r="292" spans="1:20" x14ac:dyDescent="0.25">
      <c r="A292">
        <f t="shared" si="44"/>
        <v>275</v>
      </c>
      <c r="B292" s="15">
        <v>136439</v>
      </c>
      <c r="D292" s="16">
        <f t="shared" si="38"/>
        <v>1.010768256131187</v>
      </c>
      <c r="O292" s="38">
        <f t="shared" si="45"/>
        <v>2.7399999999999856</v>
      </c>
      <c r="P292">
        <f t="shared" si="39"/>
        <v>0</v>
      </c>
      <c r="Q292" s="16">
        <f t="shared" si="40"/>
        <v>11</v>
      </c>
      <c r="R292">
        <f t="shared" si="41"/>
        <v>2.1999999999999999E-2</v>
      </c>
      <c r="S292" s="85">
        <f t="shared" si="43"/>
        <v>9.9999999999997868E-3</v>
      </c>
      <c r="T292" s="16">
        <f t="shared" si="42"/>
        <v>1.1459999999999757E-2</v>
      </c>
    </row>
    <row r="293" spans="1:20" x14ac:dyDescent="0.25">
      <c r="A293">
        <f t="shared" si="44"/>
        <v>276</v>
      </c>
      <c r="B293" s="15">
        <v>136451</v>
      </c>
      <c r="D293" s="16">
        <f t="shared" si="38"/>
        <v>1.0108571546065026</v>
      </c>
      <c r="O293" s="38">
        <f t="shared" si="45"/>
        <v>2.7499999999999853</v>
      </c>
      <c r="P293">
        <f t="shared" si="39"/>
        <v>0</v>
      </c>
      <c r="Q293" s="16">
        <f t="shared" si="40"/>
        <v>11</v>
      </c>
      <c r="R293">
        <f t="shared" si="41"/>
        <v>2.1999999999999999E-2</v>
      </c>
      <c r="S293" s="85">
        <f t="shared" si="43"/>
        <v>9.9999999999997868E-3</v>
      </c>
      <c r="T293" s="16">
        <f t="shared" si="42"/>
        <v>1.1239999999999762E-2</v>
      </c>
    </row>
    <row r="294" spans="1:20" x14ac:dyDescent="0.25">
      <c r="A294">
        <f t="shared" si="44"/>
        <v>277</v>
      </c>
      <c r="B294" s="15">
        <v>137043</v>
      </c>
      <c r="D294" s="16">
        <f t="shared" si="38"/>
        <v>1.0152428127220683</v>
      </c>
      <c r="O294" s="38">
        <f t="shared" si="45"/>
        <v>2.7599999999999851</v>
      </c>
      <c r="P294">
        <f t="shared" si="39"/>
        <v>0</v>
      </c>
      <c r="Q294" s="16">
        <f t="shared" si="40"/>
        <v>10</v>
      </c>
      <c r="R294">
        <f t="shared" si="41"/>
        <v>0.02</v>
      </c>
      <c r="S294" s="85">
        <f t="shared" si="43"/>
        <v>9.9999999999997868E-3</v>
      </c>
      <c r="T294" s="16">
        <f t="shared" si="42"/>
        <v>1.1019999999999768E-2</v>
      </c>
    </row>
    <row r="295" spans="1:20" x14ac:dyDescent="0.25">
      <c r="A295">
        <f t="shared" si="44"/>
        <v>278</v>
      </c>
      <c r="B295" s="15">
        <v>137641</v>
      </c>
      <c r="D295" s="16">
        <f t="shared" si="38"/>
        <v>1.0196729200752916</v>
      </c>
      <c r="O295" s="38">
        <f t="shared" si="45"/>
        <v>2.7699999999999849</v>
      </c>
      <c r="P295">
        <f t="shared" si="39"/>
        <v>0</v>
      </c>
      <c r="Q295" s="16">
        <f t="shared" si="40"/>
        <v>10</v>
      </c>
      <c r="R295">
        <f t="shared" si="41"/>
        <v>0.02</v>
      </c>
      <c r="S295" s="85">
        <f t="shared" si="43"/>
        <v>9.9999999999997868E-3</v>
      </c>
      <c r="T295" s="16">
        <f t="shared" si="42"/>
        <v>1.0819999999999773E-2</v>
      </c>
    </row>
    <row r="296" spans="1:20" x14ac:dyDescent="0.25">
      <c r="A296">
        <f t="shared" si="44"/>
        <v>279</v>
      </c>
      <c r="B296" s="15">
        <v>137752</v>
      </c>
      <c r="D296" s="16">
        <f t="shared" si="38"/>
        <v>1.0204952309719602</v>
      </c>
      <c r="O296" s="38">
        <f t="shared" si="45"/>
        <v>2.7799999999999847</v>
      </c>
      <c r="P296">
        <f t="shared" si="39"/>
        <v>0</v>
      </c>
      <c r="Q296" s="16">
        <f t="shared" si="40"/>
        <v>10</v>
      </c>
      <c r="R296">
        <f t="shared" si="41"/>
        <v>0.02</v>
      </c>
      <c r="S296" s="85">
        <f t="shared" si="43"/>
        <v>9.9999999999997868E-3</v>
      </c>
      <c r="T296" s="16">
        <f t="shared" si="42"/>
        <v>1.0619999999999777E-2</v>
      </c>
    </row>
    <row r="297" spans="1:20" x14ac:dyDescent="0.25">
      <c r="A297">
        <f t="shared" si="44"/>
        <v>280</v>
      </c>
      <c r="B297" s="15">
        <v>138519</v>
      </c>
      <c r="D297" s="16">
        <f t="shared" si="38"/>
        <v>1.0261773251858772</v>
      </c>
      <c r="O297" s="38">
        <f t="shared" si="45"/>
        <v>2.7899999999999845</v>
      </c>
      <c r="P297">
        <f t="shared" si="39"/>
        <v>0</v>
      </c>
      <c r="Q297" s="16">
        <f t="shared" si="40"/>
        <v>10</v>
      </c>
      <c r="R297">
        <f t="shared" si="41"/>
        <v>0.02</v>
      </c>
      <c r="S297" s="85">
        <f t="shared" si="43"/>
        <v>9.9999999999997868E-3</v>
      </c>
      <c r="T297" s="16">
        <f t="shared" si="42"/>
        <v>1.0419999999999782E-2</v>
      </c>
    </row>
    <row r="298" spans="1:20" x14ac:dyDescent="0.25">
      <c r="A298">
        <f t="shared" si="44"/>
        <v>281</v>
      </c>
      <c r="B298" s="15">
        <v>138894</v>
      </c>
      <c r="D298" s="16">
        <f t="shared" si="38"/>
        <v>1.0289554025394871</v>
      </c>
      <c r="O298" s="38">
        <f t="shared" si="45"/>
        <v>2.7999999999999843</v>
      </c>
      <c r="P298">
        <f t="shared" si="39"/>
        <v>0</v>
      </c>
      <c r="Q298" s="16">
        <f t="shared" si="40"/>
        <v>9</v>
      </c>
      <c r="R298">
        <f t="shared" si="41"/>
        <v>1.7999999999999999E-2</v>
      </c>
      <c r="S298" s="85">
        <f t="shared" si="43"/>
        <v>9.9999999999997868E-3</v>
      </c>
      <c r="T298" s="16">
        <f t="shared" si="42"/>
        <v>1.0219999999999787E-2</v>
      </c>
    </row>
    <row r="299" spans="1:20" x14ac:dyDescent="0.25">
      <c r="A299">
        <f t="shared" si="44"/>
        <v>282</v>
      </c>
      <c r="B299" s="15">
        <v>139167</v>
      </c>
      <c r="D299" s="16">
        <f t="shared" si="38"/>
        <v>1.0309778428529153</v>
      </c>
      <c r="O299" s="38">
        <f t="shared" si="45"/>
        <v>2.8099999999999841</v>
      </c>
      <c r="P299">
        <f t="shared" si="39"/>
        <v>0</v>
      </c>
      <c r="Q299" s="16">
        <f t="shared" si="40"/>
        <v>9</v>
      </c>
      <c r="R299">
        <f t="shared" si="41"/>
        <v>1.7999999999999999E-2</v>
      </c>
      <c r="S299" s="85">
        <f t="shared" si="43"/>
        <v>9.9999999999997868E-3</v>
      </c>
      <c r="T299" s="16">
        <f t="shared" si="42"/>
        <v>1.003999999999979E-2</v>
      </c>
    </row>
    <row r="300" spans="1:20" x14ac:dyDescent="0.25">
      <c r="A300">
        <f t="shared" si="44"/>
        <v>283</v>
      </c>
      <c r="B300" s="15">
        <v>141559</v>
      </c>
      <c r="D300" s="16">
        <f t="shared" si="38"/>
        <v>1.0486982722658089</v>
      </c>
      <c r="O300" s="38">
        <f t="shared" si="45"/>
        <v>2.8199999999999839</v>
      </c>
      <c r="P300">
        <f t="shared" si="39"/>
        <v>0</v>
      </c>
      <c r="Q300" s="16">
        <f t="shared" si="40"/>
        <v>9</v>
      </c>
      <c r="R300">
        <f t="shared" si="41"/>
        <v>1.7999999999999999E-2</v>
      </c>
      <c r="S300" s="85">
        <f t="shared" si="43"/>
        <v>9.9999999999997868E-3</v>
      </c>
      <c r="T300" s="16">
        <f t="shared" si="42"/>
        <v>9.8599999999997943E-3</v>
      </c>
    </row>
    <row r="301" spans="1:20" x14ac:dyDescent="0.25">
      <c r="A301">
        <f t="shared" si="44"/>
        <v>284</v>
      </c>
      <c r="B301" s="15">
        <v>141957</v>
      </c>
      <c r="D301" s="16">
        <f t="shared" si="38"/>
        <v>1.0516467383637738</v>
      </c>
      <c r="O301" s="38">
        <f t="shared" si="45"/>
        <v>2.8299999999999836</v>
      </c>
      <c r="P301">
        <f t="shared" si="39"/>
        <v>0</v>
      </c>
      <c r="Q301" s="16">
        <f t="shared" si="40"/>
        <v>9</v>
      </c>
      <c r="R301">
        <f t="shared" si="41"/>
        <v>1.7999999999999999E-2</v>
      </c>
      <c r="S301" s="85">
        <f t="shared" si="43"/>
        <v>9.9999999999997868E-3</v>
      </c>
      <c r="T301" s="16">
        <f t="shared" si="42"/>
        <v>9.6799999999997981E-3</v>
      </c>
    </row>
    <row r="302" spans="1:20" x14ac:dyDescent="0.25">
      <c r="A302">
        <f t="shared" si="44"/>
        <v>285</v>
      </c>
      <c r="B302" s="15">
        <v>142223</v>
      </c>
      <c r="D302" s="16">
        <f t="shared" si="38"/>
        <v>1.0536173212332678</v>
      </c>
      <c r="O302" s="38">
        <f t="shared" si="45"/>
        <v>2.8399999999999834</v>
      </c>
      <c r="P302">
        <f t="shared" si="39"/>
        <v>0</v>
      </c>
      <c r="Q302" s="16">
        <f t="shared" si="40"/>
        <v>9</v>
      </c>
      <c r="R302">
        <f t="shared" si="41"/>
        <v>1.7999999999999999E-2</v>
      </c>
      <c r="S302" s="85">
        <f t="shared" si="43"/>
        <v>9.9999999999997868E-3</v>
      </c>
      <c r="T302" s="16">
        <f t="shared" si="42"/>
        <v>9.499999999999802E-3</v>
      </c>
    </row>
    <row r="303" spans="1:20" x14ac:dyDescent="0.25">
      <c r="A303">
        <f t="shared" si="44"/>
        <v>286</v>
      </c>
      <c r="B303" s="15">
        <v>142972</v>
      </c>
      <c r="D303" s="16">
        <f t="shared" si="38"/>
        <v>1.0591660677342114</v>
      </c>
      <c r="O303" s="38">
        <f t="shared" si="45"/>
        <v>2.8499999999999832</v>
      </c>
      <c r="P303">
        <f t="shared" si="39"/>
        <v>0</v>
      </c>
      <c r="Q303" s="16">
        <f t="shared" si="40"/>
        <v>9</v>
      </c>
      <c r="R303">
        <f t="shared" si="41"/>
        <v>1.7999999999999999E-2</v>
      </c>
      <c r="S303" s="85">
        <f t="shared" si="43"/>
        <v>9.9999999999997868E-3</v>
      </c>
      <c r="T303" s="16">
        <f t="shared" si="42"/>
        <v>9.3199999999998059E-3</v>
      </c>
    </row>
    <row r="304" spans="1:20" x14ac:dyDescent="0.25">
      <c r="A304">
        <f t="shared" si="44"/>
        <v>287</v>
      </c>
      <c r="B304" s="15">
        <v>143297</v>
      </c>
      <c r="D304" s="16">
        <f t="shared" si="38"/>
        <v>1.0615737347740068</v>
      </c>
      <c r="O304" s="38">
        <f t="shared" si="45"/>
        <v>2.859999999999983</v>
      </c>
      <c r="P304">
        <f t="shared" si="39"/>
        <v>0</v>
      </c>
      <c r="Q304" s="16">
        <f t="shared" si="40"/>
        <v>9</v>
      </c>
      <c r="R304">
        <f t="shared" si="41"/>
        <v>1.7999999999999999E-2</v>
      </c>
      <c r="S304" s="85">
        <f t="shared" si="43"/>
        <v>9.9999999999997868E-3</v>
      </c>
      <c r="T304" s="16">
        <f t="shared" si="42"/>
        <v>9.1399999999998097E-3</v>
      </c>
    </row>
    <row r="305" spans="1:20" x14ac:dyDescent="0.25">
      <c r="A305">
        <f t="shared" si="44"/>
        <v>288</v>
      </c>
      <c r="B305" s="15">
        <v>143441</v>
      </c>
      <c r="D305" s="16">
        <f t="shared" si="38"/>
        <v>1.062640516477793</v>
      </c>
      <c r="O305" s="38">
        <f t="shared" si="45"/>
        <v>2.8699999999999828</v>
      </c>
      <c r="P305">
        <f t="shared" si="39"/>
        <v>0</v>
      </c>
      <c r="Q305" s="16">
        <f t="shared" si="40"/>
        <v>9</v>
      </c>
      <c r="R305">
        <f t="shared" si="41"/>
        <v>1.7999999999999999E-2</v>
      </c>
      <c r="S305" s="85">
        <f t="shared" si="43"/>
        <v>9.9999999999997868E-3</v>
      </c>
      <c r="T305" s="16">
        <f t="shared" si="42"/>
        <v>8.9599999999998136E-3</v>
      </c>
    </row>
    <row r="306" spans="1:20" x14ac:dyDescent="0.25">
      <c r="A306">
        <f t="shared" si="44"/>
        <v>289</v>
      </c>
      <c r="B306" s="15">
        <v>143505</v>
      </c>
      <c r="D306" s="16">
        <f t="shared" si="38"/>
        <v>1.0631146416794757</v>
      </c>
      <c r="O306" s="38">
        <f t="shared" si="45"/>
        <v>2.8799999999999826</v>
      </c>
      <c r="P306">
        <f t="shared" si="39"/>
        <v>0</v>
      </c>
      <c r="Q306" s="16">
        <f t="shared" si="40"/>
        <v>9</v>
      </c>
      <c r="R306">
        <f t="shared" si="41"/>
        <v>1.7999999999999999E-2</v>
      </c>
      <c r="S306" s="85">
        <f t="shared" si="43"/>
        <v>9.9999999999997868E-3</v>
      </c>
      <c r="T306" s="16">
        <f t="shared" si="42"/>
        <v>8.7799999999998175E-3</v>
      </c>
    </row>
    <row r="307" spans="1:20" x14ac:dyDescent="0.25">
      <c r="A307">
        <f t="shared" si="44"/>
        <v>290</v>
      </c>
      <c r="B307" s="15">
        <v>143518</v>
      </c>
      <c r="D307" s="16">
        <f t="shared" si="38"/>
        <v>1.0632109483610677</v>
      </c>
      <c r="O307" s="38">
        <f t="shared" si="45"/>
        <v>2.8899999999999824</v>
      </c>
      <c r="P307">
        <f t="shared" si="39"/>
        <v>0</v>
      </c>
      <c r="Q307" s="16">
        <f t="shared" si="40"/>
        <v>9</v>
      </c>
      <c r="R307">
        <f t="shared" si="41"/>
        <v>1.7999999999999999E-2</v>
      </c>
      <c r="S307" s="85">
        <f t="shared" si="43"/>
        <v>9.9999999999997868E-3</v>
      </c>
      <c r="T307" s="16">
        <f t="shared" si="42"/>
        <v>8.5999999999998213E-3</v>
      </c>
    </row>
    <row r="308" spans="1:20" x14ac:dyDescent="0.25">
      <c r="A308">
        <f t="shared" si="44"/>
        <v>291</v>
      </c>
      <c r="B308" s="15">
        <v>144104</v>
      </c>
      <c r="D308" s="16">
        <f t="shared" si="38"/>
        <v>1.0675521572389755</v>
      </c>
      <c r="O308" s="38">
        <f t="shared" si="45"/>
        <v>2.8999999999999821</v>
      </c>
      <c r="P308">
        <f t="shared" si="39"/>
        <v>0</v>
      </c>
      <c r="Q308" s="16">
        <f t="shared" si="40"/>
        <v>9</v>
      </c>
      <c r="R308">
        <f t="shared" si="41"/>
        <v>1.7999999999999999E-2</v>
      </c>
      <c r="S308" s="85">
        <f t="shared" si="43"/>
        <v>9.9999999999997868E-3</v>
      </c>
      <c r="T308" s="16">
        <f t="shared" si="42"/>
        <v>8.4199999999998252E-3</v>
      </c>
    </row>
    <row r="309" spans="1:20" x14ac:dyDescent="0.25">
      <c r="A309">
        <f t="shared" si="44"/>
        <v>292</v>
      </c>
      <c r="B309" s="15">
        <v>144440</v>
      </c>
      <c r="D309" s="16">
        <f t="shared" si="38"/>
        <v>1.07004131454781</v>
      </c>
      <c r="O309" s="38">
        <f t="shared" si="45"/>
        <v>2.9099999999999819</v>
      </c>
      <c r="P309">
        <f t="shared" si="39"/>
        <v>0</v>
      </c>
      <c r="Q309" s="16">
        <f t="shared" si="40"/>
        <v>9</v>
      </c>
      <c r="R309">
        <f t="shared" si="41"/>
        <v>1.7999999999999999E-2</v>
      </c>
      <c r="S309" s="85">
        <f t="shared" si="43"/>
        <v>9.9999999999997868E-3</v>
      </c>
      <c r="T309" s="16">
        <f t="shared" si="42"/>
        <v>8.2399999999998291E-3</v>
      </c>
    </row>
    <row r="310" spans="1:20" x14ac:dyDescent="0.25">
      <c r="A310">
        <f t="shared" si="44"/>
        <v>293</v>
      </c>
      <c r="B310" s="15">
        <v>144476</v>
      </c>
      <c r="D310" s="16">
        <f t="shared" si="38"/>
        <v>1.0703080099737565</v>
      </c>
      <c r="O310" s="38">
        <f t="shared" si="45"/>
        <v>2.9199999999999817</v>
      </c>
      <c r="P310">
        <f t="shared" si="39"/>
        <v>0</v>
      </c>
      <c r="Q310" s="16">
        <f t="shared" si="40"/>
        <v>9</v>
      </c>
      <c r="R310">
        <f t="shared" si="41"/>
        <v>1.7999999999999999E-2</v>
      </c>
      <c r="S310" s="85">
        <f t="shared" si="43"/>
        <v>9.9999999999997868E-3</v>
      </c>
      <c r="T310" s="16">
        <f t="shared" si="42"/>
        <v>8.0599999999998329E-3</v>
      </c>
    </row>
    <row r="311" spans="1:20" x14ac:dyDescent="0.25">
      <c r="A311">
        <f t="shared" si="44"/>
        <v>294</v>
      </c>
      <c r="B311" s="15">
        <v>146276</v>
      </c>
      <c r="D311" s="16">
        <f t="shared" si="38"/>
        <v>1.0836427812710847</v>
      </c>
      <c r="O311" s="38">
        <f t="shared" si="45"/>
        <v>2.9299999999999815</v>
      </c>
      <c r="P311">
        <f t="shared" si="39"/>
        <v>0</v>
      </c>
      <c r="Q311" s="16">
        <f t="shared" si="40"/>
        <v>8</v>
      </c>
      <c r="R311">
        <f t="shared" si="41"/>
        <v>1.6E-2</v>
      </c>
      <c r="S311" s="85">
        <f t="shared" si="43"/>
        <v>9.9999999999997868E-3</v>
      </c>
      <c r="T311" s="16">
        <f t="shared" si="42"/>
        <v>7.8799999999998368E-3</v>
      </c>
    </row>
    <row r="312" spans="1:20" x14ac:dyDescent="0.25">
      <c r="A312">
        <f t="shared" si="44"/>
        <v>295</v>
      </c>
      <c r="B312" s="15">
        <v>146405</v>
      </c>
      <c r="D312" s="16">
        <f t="shared" si="38"/>
        <v>1.0845984398807265</v>
      </c>
      <c r="O312" s="38">
        <f t="shared" si="45"/>
        <v>2.9399999999999813</v>
      </c>
      <c r="P312">
        <f t="shared" si="39"/>
        <v>0</v>
      </c>
      <c r="Q312" s="16">
        <f t="shared" si="40"/>
        <v>8</v>
      </c>
      <c r="R312">
        <f t="shared" si="41"/>
        <v>1.6E-2</v>
      </c>
      <c r="S312" s="85">
        <f t="shared" si="43"/>
        <v>9.9999999999997868E-3</v>
      </c>
      <c r="T312" s="16">
        <f t="shared" si="42"/>
        <v>7.7199999999998407E-3</v>
      </c>
    </row>
    <row r="313" spans="1:20" x14ac:dyDescent="0.25">
      <c r="A313">
        <f t="shared" si="44"/>
        <v>296</v>
      </c>
      <c r="B313" s="15">
        <v>146522</v>
      </c>
      <c r="D313" s="16">
        <f t="shared" si="38"/>
        <v>1.0854652000150529</v>
      </c>
      <c r="O313" s="38">
        <f t="shared" si="45"/>
        <v>2.9499999999999811</v>
      </c>
      <c r="P313">
        <f t="shared" si="39"/>
        <v>0</v>
      </c>
      <c r="Q313" s="16">
        <f t="shared" si="40"/>
        <v>8</v>
      </c>
      <c r="R313">
        <f t="shared" si="41"/>
        <v>1.6E-2</v>
      </c>
      <c r="S313" s="85">
        <f t="shared" si="43"/>
        <v>9.9999999999997868E-3</v>
      </c>
      <c r="T313" s="16">
        <f t="shared" si="42"/>
        <v>7.5599999999998438E-3</v>
      </c>
    </row>
    <row r="314" spans="1:20" x14ac:dyDescent="0.25">
      <c r="A314">
        <f t="shared" si="44"/>
        <v>297</v>
      </c>
      <c r="B314" s="15">
        <v>146533</v>
      </c>
      <c r="D314" s="16">
        <f t="shared" si="38"/>
        <v>1.085546690284092</v>
      </c>
      <c r="O314" s="38">
        <f t="shared" si="45"/>
        <v>2.9599999999999809</v>
      </c>
      <c r="P314">
        <f t="shared" si="39"/>
        <v>0</v>
      </c>
      <c r="Q314" s="16">
        <f t="shared" si="40"/>
        <v>8</v>
      </c>
      <c r="R314">
        <f t="shared" si="41"/>
        <v>1.6E-2</v>
      </c>
      <c r="S314" s="85">
        <f t="shared" si="43"/>
        <v>9.9999999999997868E-3</v>
      </c>
      <c r="T314" s="16">
        <f t="shared" si="42"/>
        <v>7.3999999999998468E-3</v>
      </c>
    </row>
    <row r="315" spans="1:20" x14ac:dyDescent="0.25">
      <c r="A315">
        <f t="shared" si="44"/>
        <v>298</v>
      </c>
      <c r="B315" s="15">
        <v>147667</v>
      </c>
      <c r="D315" s="16">
        <f t="shared" si="38"/>
        <v>1.0939475962014087</v>
      </c>
      <c r="O315" s="38">
        <f t="shared" si="45"/>
        <v>2.9699999999999807</v>
      </c>
      <c r="P315">
        <f t="shared" si="39"/>
        <v>0</v>
      </c>
      <c r="Q315" s="16">
        <f t="shared" si="40"/>
        <v>8</v>
      </c>
      <c r="R315">
        <f t="shared" si="41"/>
        <v>1.6E-2</v>
      </c>
      <c r="S315" s="85">
        <f t="shared" si="43"/>
        <v>9.9999999999997868E-3</v>
      </c>
      <c r="T315" s="16">
        <f t="shared" si="42"/>
        <v>7.2399999999998499E-3</v>
      </c>
    </row>
    <row r="316" spans="1:20" x14ac:dyDescent="0.25">
      <c r="A316">
        <f t="shared" si="44"/>
        <v>299</v>
      </c>
      <c r="B316" s="15">
        <v>147906</v>
      </c>
      <c r="D316" s="16">
        <f t="shared" si="38"/>
        <v>1.0957181575014427</v>
      </c>
      <c r="O316" s="38">
        <f t="shared" si="45"/>
        <v>2.9799999999999804</v>
      </c>
      <c r="P316">
        <f t="shared" si="39"/>
        <v>0</v>
      </c>
      <c r="Q316" s="16">
        <f t="shared" si="40"/>
        <v>8</v>
      </c>
      <c r="R316">
        <f t="shared" si="41"/>
        <v>1.6E-2</v>
      </c>
      <c r="S316" s="85">
        <f t="shared" si="43"/>
        <v>9.9999999999997868E-3</v>
      </c>
      <c r="T316" s="16">
        <f t="shared" si="42"/>
        <v>7.0799999999998529E-3</v>
      </c>
    </row>
    <row r="317" spans="1:20" x14ac:dyDescent="0.25">
      <c r="A317">
        <f t="shared" si="44"/>
        <v>300</v>
      </c>
      <c r="B317" s="15">
        <v>149681</v>
      </c>
      <c r="D317" s="16">
        <f t="shared" si="38"/>
        <v>1.1088677236418634</v>
      </c>
      <c r="O317" s="38">
        <f t="shared" si="45"/>
        <v>2.9899999999999802</v>
      </c>
      <c r="P317">
        <f t="shared" si="39"/>
        <v>0</v>
      </c>
      <c r="Q317" s="16">
        <f t="shared" si="40"/>
        <v>8</v>
      </c>
      <c r="R317">
        <f t="shared" si="41"/>
        <v>1.6E-2</v>
      </c>
      <c r="S317" s="85">
        <f t="shared" si="43"/>
        <v>9.9999999999997868E-3</v>
      </c>
      <c r="T317" s="16">
        <f t="shared" si="42"/>
        <v>6.919999999999856E-3</v>
      </c>
    </row>
    <row r="318" spans="1:20" x14ac:dyDescent="0.25">
      <c r="A318">
        <f t="shared" si="44"/>
        <v>301</v>
      </c>
      <c r="B318" s="15">
        <v>150840</v>
      </c>
      <c r="D318" s="16">
        <f t="shared" si="38"/>
        <v>1.1174538347160874</v>
      </c>
      <c r="O318" s="38">
        <f t="shared" si="45"/>
        <v>2.99999999999998</v>
      </c>
      <c r="P318">
        <f t="shared" si="39"/>
        <v>0</v>
      </c>
      <c r="Q318" s="16">
        <f t="shared" si="40"/>
        <v>8</v>
      </c>
      <c r="R318">
        <f t="shared" si="41"/>
        <v>1.6E-2</v>
      </c>
      <c r="S318" s="85">
        <f t="shared" si="43"/>
        <v>9.9999999999997868E-3</v>
      </c>
      <c r="T318" s="16">
        <f t="shared" si="42"/>
        <v>6.759999999999859E-3</v>
      </c>
    </row>
    <row r="319" spans="1:20" x14ac:dyDescent="0.25">
      <c r="A319">
        <f t="shared" si="44"/>
        <v>302</v>
      </c>
      <c r="B319" s="15">
        <v>150963</v>
      </c>
      <c r="D319" s="16">
        <f t="shared" si="38"/>
        <v>1.1183650440880715</v>
      </c>
      <c r="O319" s="38">
        <f t="shared" si="45"/>
        <v>3.0099999999999798</v>
      </c>
      <c r="P319">
        <f t="shared" si="39"/>
        <v>0</v>
      </c>
      <c r="Q319" s="16">
        <f t="shared" si="40"/>
        <v>8</v>
      </c>
      <c r="R319">
        <f t="shared" si="41"/>
        <v>1.6E-2</v>
      </c>
      <c r="S319" s="85">
        <f t="shared" si="43"/>
        <v>9.9999999999997868E-3</v>
      </c>
      <c r="T319" s="16">
        <f t="shared" si="42"/>
        <v>6.5999999999998621E-3</v>
      </c>
    </row>
    <row r="320" spans="1:20" x14ac:dyDescent="0.25">
      <c r="A320">
        <f t="shared" si="44"/>
        <v>303</v>
      </c>
      <c r="B320" s="15">
        <v>151192</v>
      </c>
      <c r="D320" s="16">
        <f t="shared" si="38"/>
        <v>1.1200615233253426</v>
      </c>
      <c r="O320" s="38">
        <f t="shared" si="45"/>
        <v>3.0199999999999796</v>
      </c>
      <c r="P320">
        <f t="shared" si="39"/>
        <v>0</v>
      </c>
      <c r="Q320" s="16">
        <f t="shared" si="40"/>
        <v>8</v>
      </c>
      <c r="R320">
        <f t="shared" si="41"/>
        <v>1.6E-2</v>
      </c>
      <c r="S320" s="85">
        <f t="shared" si="43"/>
        <v>9.9999999999997868E-3</v>
      </c>
      <c r="T320" s="16">
        <f t="shared" si="42"/>
        <v>6.4399999999998651E-3</v>
      </c>
    </row>
    <row r="321" spans="1:20" x14ac:dyDescent="0.25">
      <c r="A321">
        <f t="shared" si="44"/>
        <v>304</v>
      </c>
      <c r="B321" s="15">
        <v>151880</v>
      </c>
      <c r="D321" s="16">
        <f t="shared" si="38"/>
        <v>1.1251583692434324</v>
      </c>
      <c r="O321" s="38">
        <f t="shared" si="45"/>
        <v>3.0299999999999794</v>
      </c>
      <c r="P321">
        <f t="shared" si="39"/>
        <v>0</v>
      </c>
      <c r="Q321" s="16">
        <f t="shared" si="40"/>
        <v>7</v>
      </c>
      <c r="R321">
        <f t="shared" si="41"/>
        <v>1.4E-2</v>
      </c>
      <c r="S321" s="85">
        <f t="shared" si="43"/>
        <v>9.9999999999997868E-3</v>
      </c>
      <c r="T321" s="16">
        <f t="shared" si="42"/>
        <v>6.2799999999998682E-3</v>
      </c>
    </row>
    <row r="322" spans="1:20" x14ac:dyDescent="0.25">
      <c r="A322">
        <f t="shared" si="44"/>
        <v>305</v>
      </c>
      <c r="B322" s="15">
        <v>152912</v>
      </c>
      <c r="D322" s="16">
        <f t="shared" si="38"/>
        <v>1.1328036381205673</v>
      </c>
      <c r="O322" s="38">
        <f t="shared" si="45"/>
        <v>3.0399999999999792</v>
      </c>
      <c r="P322">
        <f t="shared" si="39"/>
        <v>0</v>
      </c>
      <c r="Q322" s="16">
        <f t="shared" si="40"/>
        <v>7</v>
      </c>
      <c r="R322">
        <f t="shared" si="41"/>
        <v>1.4E-2</v>
      </c>
      <c r="S322" s="85">
        <f t="shared" si="43"/>
        <v>9.9999999999997868E-3</v>
      </c>
      <c r="T322" s="16">
        <f t="shared" si="42"/>
        <v>6.1399999999998713E-3</v>
      </c>
    </row>
    <row r="323" spans="1:20" x14ac:dyDescent="0.25">
      <c r="A323">
        <f t="shared" si="44"/>
        <v>306</v>
      </c>
      <c r="B323" s="15">
        <v>153185</v>
      </c>
      <c r="D323" s="16">
        <f t="shared" si="38"/>
        <v>1.1348260784339952</v>
      </c>
      <c r="O323" s="38">
        <f t="shared" si="45"/>
        <v>3.049999999999979</v>
      </c>
      <c r="P323">
        <f t="shared" si="39"/>
        <v>0</v>
      </c>
      <c r="Q323" s="16">
        <f t="shared" si="40"/>
        <v>7</v>
      </c>
      <c r="R323">
        <f t="shared" si="41"/>
        <v>1.4E-2</v>
      </c>
      <c r="S323" s="85">
        <f t="shared" si="43"/>
        <v>9.9999999999997868E-3</v>
      </c>
      <c r="T323" s="16">
        <f t="shared" si="42"/>
        <v>5.9999999999998744E-3</v>
      </c>
    </row>
    <row r="324" spans="1:20" x14ac:dyDescent="0.25">
      <c r="A324">
        <f t="shared" si="44"/>
        <v>307</v>
      </c>
      <c r="B324" s="15">
        <v>153355</v>
      </c>
      <c r="D324" s="16">
        <f t="shared" si="38"/>
        <v>1.1360854735009651</v>
      </c>
      <c r="O324" s="38">
        <f t="shared" si="45"/>
        <v>3.0599999999999787</v>
      </c>
      <c r="P324">
        <f t="shared" si="39"/>
        <v>0</v>
      </c>
      <c r="Q324" s="16">
        <f t="shared" si="40"/>
        <v>7</v>
      </c>
      <c r="R324">
        <f t="shared" si="41"/>
        <v>1.4E-2</v>
      </c>
      <c r="S324" s="85">
        <f t="shared" si="43"/>
        <v>9.9999999999997868E-3</v>
      </c>
      <c r="T324" s="16">
        <f t="shared" si="42"/>
        <v>5.8599999999998775E-3</v>
      </c>
    </row>
    <row r="325" spans="1:20" x14ac:dyDescent="0.25">
      <c r="A325">
        <f t="shared" si="44"/>
        <v>308</v>
      </c>
      <c r="B325" s="15">
        <v>153378</v>
      </c>
      <c r="D325" s="16">
        <f t="shared" si="38"/>
        <v>1.1362558622453198</v>
      </c>
      <c r="O325" s="38">
        <f t="shared" si="45"/>
        <v>3.0699999999999785</v>
      </c>
      <c r="P325">
        <f t="shared" si="39"/>
        <v>0</v>
      </c>
      <c r="Q325" s="16">
        <f t="shared" si="40"/>
        <v>7</v>
      </c>
      <c r="R325">
        <f t="shared" si="41"/>
        <v>1.4E-2</v>
      </c>
      <c r="S325" s="85">
        <f t="shared" si="43"/>
        <v>9.9999999999997868E-3</v>
      </c>
      <c r="T325" s="16">
        <f t="shared" si="42"/>
        <v>5.7199999999998806E-3</v>
      </c>
    </row>
    <row r="326" spans="1:20" x14ac:dyDescent="0.25">
      <c r="A326">
        <f t="shared" si="44"/>
        <v>309</v>
      </c>
      <c r="B326" s="15">
        <v>153875</v>
      </c>
      <c r="D326" s="16">
        <f t="shared" si="38"/>
        <v>1.1399377407646376</v>
      </c>
      <c r="O326" s="38">
        <f t="shared" si="45"/>
        <v>3.0799999999999783</v>
      </c>
      <c r="P326">
        <f t="shared" si="39"/>
        <v>0</v>
      </c>
      <c r="Q326" s="16">
        <f t="shared" si="40"/>
        <v>7</v>
      </c>
      <c r="R326">
        <f t="shared" si="41"/>
        <v>1.4E-2</v>
      </c>
      <c r="S326" s="85">
        <f t="shared" si="43"/>
        <v>9.9999999999997868E-3</v>
      </c>
      <c r="T326" s="16">
        <f t="shared" si="42"/>
        <v>5.5799999999998837E-3</v>
      </c>
    </row>
    <row r="327" spans="1:20" x14ac:dyDescent="0.25">
      <c r="A327">
        <f t="shared" si="44"/>
        <v>310</v>
      </c>
      <c r="B327" s="15">
        <v>154574</v>
      </c>
      <c r="D327" s="16">
        <f t="shared" si="38"/>
        <v>1.1451160769517668</v>
      </c>
      <c r="O327" s="38">
        <f t="shared" si="45"/>
        <v>3.0899999999999781</v>
      </c>
      <c r="P327">
        <f t="shared" si="39"/>
        <v>0</v>
      </c>
      <c r="Q327" s="16">
        <f t="shared" si="40"/>
        <v>7</v>
      </c>
      <c r="R327">
        <f t="shared" si="41"/>
        <v>1.4E-2</v>
      </c>
      <c r="S327" s="85">
        <f t="shared" si="43"/>
        <v>9.9999999999997868E-3</v>
      </c>
      <c r="T327" s="16">
        <f t="shared" si="42"/>
        <v>5.4399999999998868E-3</v>
      </c>
    </row>
    <row r="328" spans="1:20" x14ac:dyDescent="0.25">
      <c r="A328">
        <f t="shared" si="44"/>
        <v>311</v>
      </c>
      <c r="B328" s="15">
        <v>155113</v>
      </c>
      <c r="D328" s="16">
        <f t="shared" si="38"/>
        <v>1.1491091001346889</v>
      </c>
      <c r="O328" s="38">
        <f t="shared" si="45"/>
        <v>3.0999999999999779</v>
      </c>
      <c r="P328">
        <f t="shared" si="39"/>
        <v>0</v>
      </c>
      <c r="Q328" s="16">
        <f t="shared" si="40"/>
        <v>7</v>
      </c>
      <c r="R328">
        <f t="shared" si="41"/>
        <v>1.4E-2</v>
      </c>
      <c r="S328" s="85">
        <f t="shared" si="43"/>
        <v>9.9999999999997868E-3</v>
      </c>
      <c r="T328" s="16">
        <f t="shared" si="42"/>
        <v>5.2999999999998899E-3</v>
      </c>
    </row>
    <row r="329" spans="1:20" x14ac:dyDescent="0.25">
      <c r="A329">
        <f t="shared" si="44"/>
        <v>312</v>
      </c>
      <c r="B329" s="15">
        <v>155406</v>
      </c>
      <c r="D329" s="16">
        <f t="shared" si="38"/>
        <v>1.1512797045736427</v>
      </c>
      <c r="O329" s="38">
        <f t="shared" si="45"/>
        <v>3.1099999999999777</v>
      </c>
      <c r="P329">
        <f t="shared" si="39"/>
        <v>0</v>
      </c>
      <c r="Q329" s="16">
        <f t="shared" si="40"/>
        <v>7</v>
      </c>
      <c r="R329">
        <f t="shared" si="41"/>
        <v>1.4E-2</v>
      </c>
      <c r="S329" s="85">
        <f t="shared" si="43"/>
        <v>9.9999999999997868E-3</v>
      </c>
      <c r="T329" s="16">
        <f t="shared" si="42"/>
        <v>5.159999999999893E-3</v>
      </c>
    </row>
    <row r="330" spans="1:20" x14ac:dyDescent="0.25">
      <c r="A330">
        <f t="shared" si="44"/>
        <v>313</v>
      </c>
      <c r="B330" s="15">
        <v>156197</v>
      </c>
      <c r="D330" s="16">
        <f t="shared" si="38"/>
        <v>1.1571395957381909</v>
      </c>
      <c r="O330" s="38">
        <f t="shared" si="45"/>
        <v>3.1199999999999775</v>
      </c>
      <c r="P330">
        <f t="shared" si="39"/>
        <v>0</v>
      </c>
      <c r="Q330" s="16">
        <f t="shared" si="40"/>
        <v>7</v>
      </c>
      <c r="R330">
        <f t="shared" si="41"/>
        <v>1.4E-2</v>
      </c>
      <c r="S330" s="85">
        <f t="shared" si="43"/>
        <v>9.9999999999997868E-3</v>
      </c>
      <c r="T330" s="16">
        <f t="shared" si="42"/>
        <v>5.0199999999998961E-3</v>
      </c>
    </row>
    <row r="331" spans="1:20" x14ac:dyDescent="0.25">
      <c r="A331">
        <f t="shared" si="44"/>
        <v>314</v>
      </c>
      <c r="B331" s="15">
        <v>156617</v>
      </c>
      <c r="D331" s="16">
        <f t="shared" si="38"/>
        <v>1.160251042374234</v>
      </c>
      <c r="O331" s="38">
        <f t="shared" si="45"/>
        <v>3.1299999999999772</v>
      </c>
      <c r="P331">
        <f t="shared" si="39"/>
        <v>0</v>
      </c>
      <c r="Q331" s="16">
        <f t="shared" si="40"/>
        <v>7</v>
      </c>
      <c r="R331">
        <f t="shared" si="41"/>
        <v>1.4E-2</v>
      </c>
      <c r="S331" s="85">
        <f t="shared" si="43"/>
        <v>9.9999999999997868E-3</v>
      </c>
      <c r="T331" s="16">
        <f t="shared" si="42"/>
        <v>4.8799999999998992E-3</v>
      </c>
    </row>
    <row r="332" spans="1:20" x14ac:dyDescent="0.25">
      <c r="A332">
        <f t="shared" si="44"/>
        <v>315</v>
      </c>
      <c r="B332" s="15">
        <v>157360</v>
      </c>
      <c r="D332" s="16">
        <f t="shared" si="38"/>
        <v>1.16575533963752</v>
      </c>
      <c r="O332" s="38">
        <f t="shared" si="45"/>
        <v>3.139999999999977</v>
      </c>
      <c r="P332">
        <f t="shared" si="39"/>
        <v>0</v>
      </c>
      <c r="Q332" s="16">
        <f t="shared" si="40"/>
        <v>7</v>
      </c>
      <c r="R332">
        <f t="shared" si="41"/>
        <v>1.4E-2</v>
      </c>
      <c r="S332" s="85">
        <f t="shared" si="43"/>
        <v>9.9999999999997868E-3</v>
      </c>
      <c r="T332" s="16">
        <f t="shared" si="42"/>
        <v>4.7399999999999023E-3</v>
      </c>
    </row>
    <row r="333" spans="1:20" x14ac:dyDescent="0.25">
      <c r="A333">
        <f t="shared" si="44"/>
        <v>316</v>
      </c>
      <c r="B333" s="15">
        <v>158101</v>
      </c>
      <c r="D333" s="16">
        <f t="shared" si="38"/>
        <v>1.1712448204882533</v>
      </c>
      <c r="O333" s="38">
        <f t="shared" si="45"/>
        <v>3.1499999999999768</v>
      </c>
      <c r="P333">
        <f t="shared" si="39"/>
        <v>0</v>
      </c>
      <c r="Q333" s="16">
        <f t="shared" si="40"/>
        <v>7</v>
      </c>
      <c r="R333">
        <f t="shared" si="41"/>
        <v>1.4E-2</v>
      </c>
      <c r="S333" s="85">
        <f t="shared" si="43"/>
        <v>9.9999999999997868E-3</v>
      </c>
      <c r="T333" s="16">
        <f t="shared" si="42"/>
        <v>4.5999999999999054E-3</v>
      </c>
    </row>
    <row r="334" spans="1:20" x14ac:dyDescent="0.25">
      <c r="A334">
        <f t="shared" si="44"/>
        <v>317</v>
      </c>
      <c r="B334" s="15">
        <v>158914</v>
      </c>
      <c r="D334" s="16">
        <f t="shared" si="38"/>
        <v>1.1772676921908798</v>
      </c>
      <c r="O334" s="38">
        <f t="shared" si="45"/>
        <v>3.1599999999999766</v>
      </c>
      <c r="P334">
        <f t="shared" si="39"/>
        <v>0</v>
      </c>
      <c r="Q334" s="16">
        <f t="shared" si="40"/>
        <v>6</v>
      </c>
      <c r="R334">
        <f t="shared" si="41"/>
        <v>1.2E-2</v>
      </c>
      <c r="S334" s="85">
        <f t="shared" si="43"/>
        <v>9.9999999999997868E-3</v>
      </c>
      <c r="T334" s="16">
        <f t="shared" si="42"/>
        <v>4.4599999999999085E-3</v>
      </c>
    </row>
    <row r="335" spans="1:20" x14ac:dyDescent="0.25">
      <c r="A335">
        <f t="shared" si="44"/>
        <v>318</v>
      </c>
      <c r="B335" s="15">
        <v>158945</v>
      </c>
      <c r="D335" s="16">
        <f t="shared" si="38"/>
        <v>1.177497346585445</v>
      </c>
      <c r="O335" s="38">
        <f t="shared" si="45"/>
        <v>3.1699999999999764</v>
      </c>
      <c r="P335">
        <f t="shared" si="39"/>
        <v>0</v>
      </c>
      <c r="Q335" s="16">
        <f t="shared" si="40"/>
        <v>5</v>
      </c>
      <c r="R335">
        <f t="shared" si="41"/>
        <v>0.01</v>
      </c>
      <c r="S335" s="85">
        <f t="shared" si="43"/>
        <v>9.9999999999997868E-3</v>
      </c>
      <c r="T335" s="16">
        <f t="shared" si="42"/>
        <v>4.3399999999999108E-3</v>
      </c>
    </row>
    <row r="336" spans="1:20" x14ac:dyDescent="0.25">
      <c r="A336">
        <f t="shared" si="44"/>
        <v>319</v>
      </c>
      <c r="B336" s="15">
        <v>159143</v>
      </c>
      <c r="D336" s="16">
        <f t="shared" si="38"/>
        <v>1.1789641714281509</v>
      </c>
      <c r="O336" s="38">
        <f t="shared" si="45"/>
        <v>3.1799999999999762</v>
      </c>
      <c r="P336">
        <f t="shared" si="39"/>
        <v>0</v>
      </c>
      <c r="Q336" s="16">
        <f t="shared" si="40"/>
        <v>5</v>
      </c>
      <c r="R336">
        <f t="shared" si="41"/>
        <v>0.01</v>
      </c>
      <c r="S336" s="85">
        <f t="shared" si="43"/>
        <v>9.9999999999997868E-3</v>
      </c>
      <c r="T336" s="16">
        <f t="shared" si="42"/>
        <v>4.2399999999999131E-3</v>
      </c>
    </row>
    <row r="337" spans="1:20" x14ac:dyDescent="0.25">
      <c r="A337">
        <f t="shared" si="44"/>
        <v>320</v>
      </c>
      <c r="B337" s="15">
        <v>160048</v>
      </c>
      <c r="D337" s="16">
        <f t="shared" si="38"/>
        <v>1.1856685981081965</v>
      </c>
      <c r="O337" s="38">
        <f t="shared" si="45"/>
        <v>3.189999999999976</v>
      </c>
      <c r="P337">
        <f t="shared" si="39"/>
        <v>0</v>
      </c>
      <c r="Q337" s="16">
        <f t="shared" si="40"/>
        <v>5</v>
      </c>
      <c r="R337">
        <f t="shared" si="41"/>
        <v>0.01</v>
      </c>
      <c r="S337" s="85">
        <f t="shared" si="43"/>
        <v>9.9999999999997868E-3</v>
      </c>
      <c r="T337" s="16">
        <f t="shared" si="42"/>
        <v>4.1399999999999154E-3</v>
      </c>
    </row>
    <row r="338" spans="1:20" x14ac:dyDescent="0.25">
      <c r="A338">
        <f t="shared" si="44"/>
        <v>321</v>
      </c>
      <c r="B338" s="15">
        <v>160183</v>
      </c>
      <c r="D338" s="16">
        <f t="shared" ref="D338:D401" si="46">B338/D$13</f>
        <v>1.1866687059554961</v>
      </c>
      <c r="O338" s="38">
        <f t="shared" si="45"/>
        <v>3.1999999999999758</v>
      </c>
      <c r="P338">
        <f t="shared" ref="P338:P401" si="47">COUNTIF(D$18:D$517,O338)</f>
        <v>0</v>
      </c>
      <c r="Q338" s="16">
        <f t="shared" ref="Q338:Q401" si="48">COUNTIF(D$18:D$517,"&gt;"&amp;O338)</f>
        <v>5</v>
      </c>
      <c r="R338">
        <f t="shared" ref="R338:R401" si="49">Q338/COUNT(A$18:A$517)</f>
        <v>0.01</v>
      </c>
      <c r="S338" s="85">
        <f t="shared" si="43"/>
        <v>9.9999999999997868E-3</v>
      </c>
      <c r="T338" s="16">
        <f t="shared" ref="T338:T401" si="50">T339+S338*R338</f>
        <v>4.0399999999999178E-3</v>
      </c>
    </row>
    <row r="339" spans="1:20" x14ac:dyDescent="0.25">
      <c r="A339">
        <f t="shared" si="44"/>
        <v>322</v>
      </c>
      <c r="B339" s="15">
        <v>160655</v>
      </c>
      <c r="D339" s="16">
        <f t="shared" si="46"/>
        <v>1.1901653793179066</v>
      </c>
      <c r="O339" s="38">
        <f t="shared" si="45"/>
        <v>3.2099999999999755</v>
      </c>
      <c r="P339">
        <f t="shared" si="47"/>
        <v>0</v>
      </c>
      <c r="Q339" s="16">
        <f t="shared" si="48"/>
        <v>5</v>
      </c>
      <c r="R339">
        <f t="shared" si="49"/>
        <v>0.01</v>
      </c>
      <c r="S339" s="85">
        <f t="shared" ref="S339:S402" si="51">O340-O339</f>
        <v>9.9999999999997868E-3</v>
      </c>
      <c r="T339" s="16">
        <f t="shared" si="50"/>
        <v>3.9399999999999201E-3</v>
      </c>
    </row>
    <row r="340" spans="1:20" x14ac:dyDescent="0.25">
      <c r="A340">
        <f t="shared" ref="A340:A403" si="52">A339+1</f>
        <v>323</v>
      </c>
      <c r="B340" s="15">
        <v>160728</v>
      </c>
      <c r="D340" s="16">
        <f t="shared" si="46"/>
        <v>1.190706178376076</v>
      </c>
      <c r="O340" s="38">
        <f t="shared" ref="O340:O403" si="53">O339+0.01</f>
        <v>3.2199999999999753</v>
      </c>
      <c r="P340">
        <f t="shared" si="47"/>
        <v>0</v>
      </c>
      <c r="Q340" s="16">
        <f t="shared" si="48"/>
        <v>4</v>
      </c>
      <c r="R340">
        <f t="shared" si="49"/>
        <v>8.0000000000000002E-3</v>
      </c>
      <c r="S340" s="85">
        <f t="shared" si="51"/>
        <v>9.9999999999997868E-3</v>
      </c>
      <c r="T340" s="16">
        <f t="shared" si="50"/>
        <v>3.839999999999922E-3</v>
      </c>
    </row>
    <row r="341" spans="1:20" x14ac:dyDescent="0.25">
      <c r="A341">
        <f t="shared" si="52"/>
        <v>324</v>
      </c>
      <c r="B341" s="15">
        <v>160826</v>
      </c>
      <c r="D341" s="16">
        <f t="shared" si="46"/>
        <v>1.1914321825911527</v>
      </c>
      <c r="O341" s="38">
        <f t="shared" si="53"/>
        <v>3.2299999999999751</v>
      </c>
      <c r="P341">
        <f t="shared" si="47"/>
        <v>0</v>
      </c>
      <c r="Q341" s="16">
        <f t="shared" si="48"/>
        <v>3</v>
      </c>
      <c r="R341">
        <f t="shared" si="49"/>
        <v>6.0000000000000001E-3</v>
      </c>
      <c r="S341" s="85">
        <f t="shared" si="51"/>
        <v>9.9999999999997868E-3</v>
      </c>
      <c r="T341" s="16">
        <f t="shared" si="50"/>
        <v>3.7599999999999236E-3</v>
      </c>
    </row>
    <row r="342" spans="1:20" x14ac:dyDescent="0.25">
      <c r="A342">
        <f t="shared" si="52"/>
        <v>325</v>
      </c>
      <c r="B342" s="15">
        <v>161346</v>
      </c>
      <c r="D342" s="16">
        <f t="shared" si="46"/>
        <v>1.1952844498548252</v>
      </c>
      <c r="O342" s="38">
        <f t="shared" si="53"/>
        <v>3.2399999999999749</v>
      </c>
      <c r="P342">
        <f t="shared" si="47"/>
        <v>0</v>
      </c>
      <c r="Q342" s="16">
        <f t="shared" si="48"/>
        <v>3</v>
      </c>
      <c r="R342">
        <f t="shared" si="49"/>
        <v>6.0000000000000001E-3</v>
      </c>
      <c r="S342" s="85">
        <f t="shared" si="51"/>
        <v>9.9999999999997868E-3</v>
      </c>
      <c r="T342" s="16">
        <f t="shared" si="50"/>
        <v>3.6999999999999247E-3</v>
      </c>
    </row>
    <row r="343" spans="1:20" x14ac:dyDescent="0.25">
      <c r="A343">
        <f t="shared" si="52"/>
        <v>326</v>
      </c>
      <c r="B343" s="15">
        <v>161968</v>
      </c>
      <c r="D343" s="16">
        <f t="shared" si="46"/>
        <v>1.1998923541586797</v>
      </c>
      <c r="O343" s="38">
        <f t="shared" si="53"/>
        <v>3.2499999999999747</v>
      </c>
      <c r="P343">
        <f t="shared" si="47"/>
        <v>0</v>
      </c>
      <c r="Q343" s="16">
        <f t="shared" si="48"/>
        <v>3</v>
      </c>
      <c r="R343">
        <f t="shared" si="49"/>
        <v>6.0000000000000001E-3</v>
      </c>
      <c r="S343" s="85">
        <f t="shared" si="51"/>
        <v>9.9999999999997868E-3</v>
      </c>
      <c r="T343" s="16">
        <f t="shared" si="50"/>
        <v>3.6399999999999258E-3</v>
      </c>
    </row>
    <row r="344" spans="1:20" x14ac:dyDescent="0.25">
      <c r="A344">
        <f t="shared" si="52"/>
        <v>327</v>
      </c>
      <c r="B344" s="15">
        <v>163832</v>
      </c>
      <c r="D344" s="16">
        <f t="shared" si="46"/>
        <v>1.2137012506576905</v>
      </c>
      <c r="O344" s="38">
        <f t="shared" si="53"/>
        <v>3.2599999999999745</v>
      </c>
      <c r="P344">
        <f t="shared" si="47"/>
        <v>0</v>
      </c>
      <c r="Q344" s="16">
        <f t="shared" si="48"/>
        <v>3</v>
      </c>
      <c r="R344">
        <f t="shared" si="49"/>
        <v>6.0000000000000001E-3</v>
      </c>
      <c r="S344" s="85">
        <f t="shared" si="51"/>
        <v>9.9999999999997868E-3</v>
      </c>
      <c r="T344" s="16">
        <f t="shared" si="50"/>
        <v>3.579999999999927E-3</v>
      </c>
    </row>
    <row r="345" spans="1:20" x14ac:dyDescent="0.25">
      <c r="A345">
        <f t="shared" si="52"/>
        <v>328</v>
      </c>
      <c r="B345" s="15">
        <v>164914</v>
      </c>
      <c r="D345" s="16">
        <f t="shared" si="46"/>
        <v>1.2217169298486399</v>
      </c>
      <c r="O345" s="38">
        <f t="shared" si="53"/>
        <v>3.2699999999999743</v>
      </c>
      <c r="P345">
        <f t="shared" si="47"/>
        <v>0</v>
      </c>
      <c r="Q345" s="16">
        <f t="shared" si="48"/>
        <v>3</v>
      </c>
      <c r="R345">
        <f t="shared" si="49"/>
        <v>6.0000000000000001E-3</v>
      </c>
      <c r="S345" s="85">
        <f t="shared" si="51"/>
        <v>9.9999999999997868E-3</v>
      </c>
      <c r="T345" s="16">
        <f t="shared" si="50"/>
        <v>3.5199999999999281E-3</v>
      </c>
    </row>
    <row r="346" spans="1:20" x14ac:dyDescent="0.25">
      <c r="A346">
        <f t="shared" si="52"/>
        <v>329</v>
      </c>
      <c r="B346" s="15">
        <v>165196</v>
      </c>
      <c r="D346" s="16">
        <f t="shared" si="46"/>
        <v>1.2238060440185545</v>
      </c>
      <c r="O346" s="38">
        <f t="shared" si="53"/>
        <v>3.279999999999974</v>
      </c>
      <c r="P346">
        <f t="shared" si="47"/>
        <v>0</v>
      </c>
      <c r="Q346" s="16">
        <f t="shared" si="48"/>
        <v>3</v>
      </c>
      <c r="R346">
        <f t="shared" si="49"/>
        <v>6.0000000000000001E-3</v>
      </c>
      <c r="S346" s="85">
        <f t="shared" si="51"/>
        <v>9.9999999999997868E-3</v>
      </c>
      <c r="T346" s="16">
        <f t="shared" si="50"/>
        <v>3.4599999999999293E-3</v>
      </c>
    </row>
    <row r="347" spans="1:20" x14ac:dyDescent="0.25">
      <c r="A347">
        <f t="shared" si="52"/>
        <v>330</v>
      </c>
      <c r="B347" s="15">
        <v>166370</v>
      </c>
      <c r="D347" s="16">
        <f t="shared" si="46"/>
        <v>1.232503278186923</v>
      </c>
      <c r="O347" s="38">
        <f t="shared" si="53"/>
        <v>3.2899999999999738</v>
      </c>
      <c r="P347">
        <f t="shared" si="47"/>
        <v>0</v>
      </c>
      <c r="Q347" s="16">
        <f t="shared" si="48"/>
        <v>3</v>
      </c>
      <c r="R347">
        <f t="shared" si="49"/>
        <v>6.0000000000000001E-3</v>
      </c>
      <c r="S347" s="85">
        <f t="shared" si="51"/>
        <v>9.9999999999997868E-3</v>
      </c>
      <c r="T347" s="16">
        <f t="shared" si="50"/>
        <v>3.3999999999999304E-3</v>
      </c>
    </row>
    <row r="348" spans="1:20" x14ac:dyDescent="0.25">
      <c r="A348">
        <f t="shared" si="52"/>
        <v>331</v>
      </c>
      <c r="B348" s="15">
        <v>166373</v>
      </c>
      <c r="D348" s="16">
        <f t="shared" si="46"/>
        <v>1.2325255028057518</v>
      </c>
      <c r="O348" s="38">
        <f t="shared" si="53"/>
        <v>3.2999999999999736</v>
      </c>
      <c r="P348">
        <f t="shared" si="47"/>
        <v>0</v>
      </c>
      <c r="Q348" s="16">
        <f t="shared" si="48"/>
        <v>3</v>
      </c>
      <c r="R348">
        <f t="shared" si="49"/>
        <v>6.0000000000000001E-3</v>
      </c>
      <c r="S348" s="85">
        <f t="shared" si="51"/>
        <v>9.9999999999997868E-3</v>
      </c>
      <c r="T348" s="16">
        <f t="shared" si="50"/>
        <v>3.3399999999999316E-3</v>
      </c>
    </row>
    <row r="349" spans="1:20" x14ac:dyDescent="0.25">
      <c r="A349">
        <f t="shared" si="52"/>
        <v>332</v>
      </c>
      <c r="B349" s="15">
        <v>167689</v>
      </c>
      <c r="D349" s="16">
        <f t="shared" si="46"/>
        <v>1.242274702265354</v>
      </c>
      <c r="O349" s="38">
        <f t="shared" si="53"/>
        <v>3.3099999999999734</v>
      </c>
      <c r="P349">
        <f t="shared" si="47"/>
        <v>0</v>
      </c>
      <c r="Q349" s="16">
        <f t="shared" si="48"/>
        <v>3</v>
      </c>
      <c r="R349">
        <f t="shared" si="49"/>
        <v>6.0000000000000001E-3</v>
      </c>
      <c r="S349" s="85">
        <f t="shared" si="51"/>
        <v>9.9999999999997868E-3</v>
      </c>
      <c r="T349" s="16">
        <f t="shared" si="50"/>
        <v>3.2799999999999327E-3</v>
      </c>
    </row>
    <row r="350" spans="1:20" x14ac:dyDescent="0.25">
      <c r="A350">
        <f t="shared" si="52"/>
        <v>333</v>
      </c>
      <c r="B350" s="15">
        <v>167830</v>
      </c>
      <c r="D350" s="16">
        <f t="shared" si="46"/>
        <v>1.2433192593503113</v>
      </c>
      <c r="O350" s="38">
        <f t="shared" si="53"/>
        <v>3.3199999999999732</v>
      </c>
      <c r="P350">
        <f t="shared" si="47"/>
        <v>0</v>
      </c>
      <c r="Q350" s="16">
        <f t="shared" si="48"/>
        <v>3</v>
      </c>
      <c r="R350">
        <f t="shared" si="49"/>
        <v>6.0000000000000001E-3</v>
      </c>
      <c r="S350" s="85">
        <f t="shared" si="51"/>
        <v>9.9999999999997868E-3</v>
      </c>
      <c r="T350" s="16">
        <f t="shared" si="50"/>
        <v>3.2199999999999339E-3</v>
      </c>
    </row>
    <row r="351" spans="1:20" x14ac:dyDescent="0.25">
      <c r="A351">
        <f t="shared" si="52"/>
        <v>334</v>
      </c>
      <c r="B351" s="15">
        <v>169015</v>
      </c>
      <c r="D351" s="16">
        <f t="shared" si="46"/>
        <v>1.2520979837877189</v>
      </c>
      <c r="O351" s="38">
        <f t="shared" si="53"/>
        <v>3.329999999999973</v>
      </c>
      <c r="P351">
        <f t="shared" si="47"/>
        <v>0</v>
      </c>
      <c r="Q351" s="16">
        <f t="shared" si="48"/>
        <v>3</v>
      </c>
      <c r="R351">
        <f t="shared" si="49"/>
        <v>6.0000000000000001E-3</v>
      </c>
      <c r="S351" s="85">
        <f t="shared" si="51"/>
        <v>9.9999999999997868E-3</v>
      </c>
      <c r="T351" s="16">
        <f t="shared" si="50"/>
        <v>3.159999999999935E-3</v>
      </c>
    </row>
    <row r="352" spans="1:20" x14ac:dyDescent="0.25">
      <c r="A352">
        <f t="shared" si="52"/>
        <v>335</v>
      </c>
      <c r="B352" s="15">
        <v>169324</v>
      </c>
      <c r="D352" s="16">
        <f t="shared" si="46"/>
        <v>1.2543871195270935</v>
      </c>
      <c r="O352" s="38">
        <f t="shared" si="53"/>
        <v>3.3399999999999728</v>
      </c>
      <c r="P352">
        <f t="shared" si="47"/>
        <v>0</v>
      </c>
      <c r="Q352" s="16">
        <f t="shared" si="48"/>
        <v>3</v>
      </c>
      <c r="R352">
        <f t="shared" si="49"/>
        <v>6.0000000000000001E-3</v>
      </c>
      <c r="S352" s="85">
        <f t="shared" si="51"/>
        <v>9.9999999999997868E-3</v>
      </c>
      <c r="T352" s="16">
        <f t="shared" si="50"/>
        <v>3.0999999999999361E-3</v>
      </c>
    </row>
    <row r="353" spans="1:20" x14ac:dyDescent="0.25">
      <c r="A353">
        <f t="shared" si="52"/>
        <v>336</v>
      </c>
      <c r="B353" s="15">
        <v>169402</v>
      </c>
      <c r="D353" s="16">
        <f t="shared" si="46"/>
        <v>1.2549649596166443</v>
      </c>
      <c r="O353" s="38">
        <f t="shared" si="53"/>
        <v>3.3499999999999726</v>
      </c>
      <c r="P353">
        <f t="shared" si="47"/>
        <v>0</v>
      </c>
      <c r="Q353" s="16">
        <f t="shared" si="48"/>
        <v>3</v>
      </c>
      <c r="R353">
        <f t="shared" si="49"/>
        <v>6.0000000000000001E-3</v>
      </c>
      <c r="S353" s="85">
        <f t="shared" si="51"/>
        <v>9.9999999999997868E-3</v>
      </c>
      <c r="T353" s="16">
        <f t="shared" si="50"/>
        <v>3.0399999999999373E-3</v>
      </c>
    </row>
    <row r="354" spans="1:20" x14ac:dyDescent="0.25">
      <c r="A354">
        <f t="shared" si="52"/>
        <v>337</v>
      </c>
      <c r="B354" s="15">
        <v>170706</v>
      </c>
      <c r="D354" s="16">
        <f t="shared" si="46"/>
        <v>1.2646252606009309</v>
      </c>
      <c r="O354" s="38">
        <f t="shared" si="53"/>
        <v>3.3599999999999723</v>
      </c>
      <c r="P354">
        <f t="shared" si="47"/>
        <v>0</v>
      </c>
      <c r="Q354" s="16">
        <f t="shared" si="48"/>
        <v>3</v>
      </c>
      <c r="R354">
        <f t="shared" si="49"/>
        <v>6.0000000000000001E-3</v>
      </c>
      <c r="S354" s="85">
        <f t="shared" si="51"/>
        <v>9.9999999999997868E-3</v>
      </c>
      <c r="T354" s="16">
        <f t="shared" si="50"/>
        <v>2.9799999999999384E-3</v>
      </c>
    </row>
    <row r="355" spans="1:20" x14ac:dyDescent="0.25">
      <c r="A355">
        <f t="shared" si="52"/>
        <v>338</v>
      </c>
      <c r="B355" s="15">
        <v>170722</v>
      </c>
      <c r="D355" s="16">
        <f t="shared" si="46"/>
        <v>1.2647437919013516</v>
      </c>
      <c r="O355" s="38">
        <f t="shared" si="53"/>
        <v>3.3699999999999721</v>
      </c>
      <c r="P355">
        <f t="shared" si="47"/>
        <v>0</v>
      </c>
      <c r="Q355" s="16">
        <f t="shared" si="48"/>
        <v>3</v>
      </c>
      <c r="R355">
        <f t="shared" si="49"/>
        <v>6.0000000000000001E-3</v>
      </c>
      <c r="S355" s="85">
        <f t="shared" si="51"/>
        <v>9.9999999999997868E-3</v>
      </c>
      <c r="T355" s="16">
        <f t="shared" si="50"/>
        <v>2.9199999999999396E-3</v>
      </c>
    </row>
    <row r="356" spans="1:20" x14ac:dyDescent="0.25">
      <c r="A356">
        <f t="shared" si="52"/>
        <v>339</v>
      </c>
      <c r="B356" s="15">
        <v>171647</v>
      </c>
      <c r="D356" s="16">
        <f t="shared" si="46"/>
        <v>1.271596382706923</v>
      </c>
      <c r="O356" s="38">
        <f t="shared" si="53"/>
        <v>3.3799999999999719</v>
      </c>
      <c r="P356">
        <f t="shared" si="47"/>
        <v>0</v>
      </c>
      <c r="Q356" s="16">
        <f t="shared" si="48"/>
        <v>3</v>
      </c>
      <c r="R356">
        <f t="shared" si="49"/>
        <v>6.0000000000000001E-3</v>
      </c>
      <c r="S356" s="85">
        <f t="shared" si="51"/>
        <v>9.9999999999997868E-3</v>
      </c>
      <c r="T356" s="16">
        <f t="shared" si="50"/>
        <v>2.8599999999999407E-3</v>
      </c>
    </row>
    <row r="357" spans="1:20" x14ac:dyDescent="0.25">
      <c r="A357">
        <f t="shared" si="52"/>
        <v>340</v>
      </c>
      <c r="B357" s="15">
        <v>175045</v>
      </c>
      <c r="D357" s="16">
        <f t="shared" si="46"/>
        <v>1.2967694676337678</v>
      </c>
      <c r="O357" s="38">
        <f t="shared" si="53"/>
        <v>3.3899999999999717</v>
      </c>
      <c r="P357">
        <f t="shared" si="47"/>
        <v>0</v>
      </c>
      <c r="Q357" s="16">
        <f t="shared" si="48"/>
        <v>3</v>
      </c>
      <c r="R357">
        <f t="shared" si="49"/>
        <v>6.0000000000000001E-3</v>
      </c>
      <c r="S357" s="85">
        <f t="shared" si="51"/>
        <v>9.9999999999997868E-3</v>
      </c>
      <c r="T357" s="16">
        <f t="shared" si="50"/>
        <v>2.7999999999999419E-3</v>
      </c>
    </row>
    <row r="358" spans="1:20" x14ac:dyDescent="0.25">
      <c r="A358">
        <f t="shared" si="52"/>
        <v>341</v>
      </c>
      <c r="B358" s="15">
        <v>175968</v>
      </c>
      <c r="D358" s="16">
        <f t="shared" si="46"/>
        <v>1.3036072420267864</v>
      </c>
      <c r="O358" s="38">
        <f t="shared" si="53"/>
        <v>3.3999999999999715</v>
      </c>
      <c r="P358">
        <f t="shared" si="47"/>
        <v>0</v>
      </c>
      <c r="Q358" s="16">
        <f t="shared" si="48"/>
        <v>3</v>
      </c>
      <c r="R358">
        <f t="shared" si="49"/>
        <v>6.0000000000000001E-3</v>
      </c>
      <c r="S358" s="85">
        <f t="shared" si="51"/>
        <v>9.9999999999997868E-3</v>
      </c>
      <c r="T358" s="16">
        <f t="shared" si="50"/>
        <v>2.739999999999943E-3</v>
      </c>
    </row>
    <row r="359" spans="1:20" x14ac:dyDescent="0.25">
      <c r="A359">
        <f t="shared" si="52"/>
        <v>342</v>
      </c>
      <c r="B359" s="15">
        <v>176238</v>
      </c>
      <c r="D359" s="16">
        <f t="shared" si="46"/>
        <v>1.3056074577213856</v>
      </c>
      <c r="O359" s="38">
        <f t="shared" si="53"/>
        <v>3.4099999999999713</v>
      </c>
      <c r="P359">
        <f t="shared" si="47"/>
        <v>0</v>
      </c>
      <c r="Q359" s="16">
        <f t="shared" si="48"/>
        <v>3</v>
      </c>
      <c r="R359">
        <f t="shared" si="49"/>
        <v>6.0000000000000001E-3</v>
      </c>
      <c r="S359" s="85">
        <f t="shared" si="51"/>
        <v>9.9999999999997868E-3</v>
      </c>
      <c r="T359" s="16">
        <f t="shared" si="50"/>
        <v>2.6799999999999441E-3</v>
      </c>
    </row>
    <row r="360" spans="1:20" x14ac:dyDescent="0.25">
      <c r="A360">
        <f t="shared" si="52"/>
        <v>343</v>
      </c>
      <c r="B360" s="15">
        <v>176456</v>
      </c>
      <c r="D360" s="16">
        <f t="shared" si="46"/>
        <v>1.3072224466896176</v>
      </c>
      <c r="O360" s="38">
        <f t="shared" si="53"/>
        <v>3.4199999999999711</v>
      </c>
      <c r="P360">
        <f t="shared" si="47"/>
        <v>0</v>
      </c>
      <c r="Q360" s="16">
        <f t="shared" si="48"/>
        <v>3</v>
      </c>
      <c r="R360">
        <f t="shared" si="49"/>
        <v>6.0000000000000001E-3</v>
      </c>
      <c r="S360" s="85">
        <f t="shared" si="51"/>
        <v>9.9999999999997868E-3</v>
      </c>
      <c r="T360" s="16">
        <f t="shared" si="50"/>
        <v>2.6199999999999453E-3</v>
      </c>
    </row>
    <row r="361" spans="1:20" x14ac:dyDescent="0.25">
      <c r="A361">
        <f t="shared" si="52"/>
        <v>344</v>
      </c>
      <c r="B361" s="15">
        <v>177805</v>
      </c>
      <c r="D361" s="16">
        <f t="shared" si="46"/>
        <v>1.3172161169563372</v>
      </c>
      <c r="O361" s="38">
        <f t="shared" si="53"/>
        <v>3.4299999999999708</v>
      </c>
      <c r="P361">
        <f t="shared" si="47"/>
        <v>0</v>
      </c>
      <c r="Q361" s="16">
        <f t="shared" si="48"/>
        <v>3</v>
      </c>
      <c r="R361">
        <f t="shared" si="49"/>
        <v>6.0000000000000001E-3</v>
      </c>
      <c r="S361" s="85">
        <f t="shared" si="51"/>
        <v>9.9999999999997868E-3</v>
      </c>
      <c r="T361" s="16">
        <f t="shared" si="50"/>
        <v>2.5599999999999464E-3</v>
      </c>
    </row>
    <row r="362" spans="1:20" x14ac:dyDescent="0.25">
      <c r="A362">
        <f t="shared" si="52"/>
        <v>345</v>
      </c>
      <c r="B362" s="15">
        <v>178019</v>
      </c>
      <c r="D362" s="16">
        <f t="shared" si="46"/>
        <v>1.3188014730994642</v>
      </c>
      <c r="O362" s="38">
        <f t="shared" si="53"/>
        <v>3.4399999999999706</v>
      </c>
      <c r="P362">
        <f t="shared" si="47"/>
        <v>0</v>
      </c>
      <c r="Q362" s="16">
        <f t="shared" si="48"/>
        <v>3</v>
      </c>
      <c r="R362">
        <f t="shared" si="49"/>
        <v>6.0000000000000001E-3</v>
      </c>
      <c r="S362" s="85">
        <f t="shared" si="51"/>
        <v>9.9999999999997868E-3</v>
      </c>
      <c r="T362" s="16">
        <f t="shared" si="50"/>
        <v>2.4999999999999476E-3</v>
      </c>
    </row>
    <row r="363" spans="1:20" x14ac:dyDescent="0.25">
      <c r="A363">
        <f t="shared" si="52"/>
        <v>346</v>
      </c>
      <c r="B363" s="15">
        <v>178583</v>
      </c>
      <c r="D363" s="16">
        <f t="shared" si="46"/>
        <v>1.3229797014392934</v>
      </c>
      <c r="O363" s="38">
        <f t="shared" si="53"/>
        <v>3.4499999999999704</v>
      </c>
      <c r="P363">
        <f t="shared" si="47"/>
        <v>0</v>
      </c>
      <c r="Q363" s="16">
        <f t="shared" si="48"/>
        <v>3</v>
      </c>
      <c r="R363">
        <f t="shared" si="49"/>
        <v>6.0000000000000001E-3</v>
      </c>
      <c r="S363" s="85">
        <f t="shared" si="51"/>
        <v>9.9999999999997868E-3</v>
      </c>
      <c r="T363" s="16">
        <f t="shared" si="50"/>
        <v>2.4399999999999487E-3</v>
      </c>
    </row>
    <row r="364" spans="1:20" x14ac:dyDescent="0.25">
      <c r="A364">
        <f t="shared" si="52"/>
        <v>347</v>
      </c>
      <c r="B364" s="15">
        <v>178668</v>
      </c>
      <c r="D364" s="16">
        <f t="shared" si="46"/>
        <v>1.3236093989727784</v>
      </c>
      <c r="O364" s="38">
        <f t="shared" si="53"/>
        <v>3.4599999999999702</v>
      </c>
      <c r="P364">
        <f t="shared" si="47"/>
        <v>0</v>
      </c>
      <c r="Q364" s="16">
        <f t="shared" si="48"/>
        <v>3</v>
      </c>
      <c r="R364">
        <f t="shared" si="49"/>
        <v>6.0000000000000001E-3</v>
      </c>
      <c r="S364" s="85">
        <f t="shared" si="51"/>
        <v>9.9999999999997868E-3</v>
      </c>
      <c r="T364" s="16">
        <f t="shared" si="50"/>
        <v>2.3799999999999499E-3</v>
      </c>
    </row>
    <row r="365" spans="1:20" x14ac:dyDescent="0.25">
      <c r="A365">
        <f t="shared" si="52"/>
        <v>348</v>
      </c>
      <c r="B365" s="15">
        <v>179330</v>
      </c>
      <c r="D365" s="16">
        <f t="shared" si="46"/>
        <v>1.3285136315276846</v>
      </c>
      <c r="O365" s="38">
        <f t="shared" si="53"/>
        <v>3.46999999999997</v>
      </c>
      <c r="P365">
        <f t="shared" si="47"/>
        <v>0</v>
      </c>
      <c r="Q365" s="16">
        <f t="shared" si="48"/>
        <v>3</v>
      </c>
      <c r="R365">
        <f t="shared" si="49"/>
        <v>6.0000000000000001E-3</v>
      </c>
      <c r="S365" s="85">
        <f t="shared" si="51"/>
        <v>9.9999999999997868E-3</v>
      </c>
      <c r="T365" s="16">
        <f t="shared" si="50"/>
        <v>2.319999999999951E-3</v>
      </c>
    </row>
    <row r="366" spans="1:20" x14ac:dyDescent="0.25">
      <c r="A366">
        <f t="shared" si="52"/>
        <v>349</v>
      </c>
      <c r="B366" s="15">
        <v>179477</v>
      </c>
      <c r="D366" s="16">
        <f t="shared" si="46"/>
        <v>1.3296026378502999</v>
      </c>
      <c r="O366" s="38">
        <f t="shared" si="53"/>
        <v>3.4799999999999698</v>
      </c>
      <c r="P366">
        <f t="shared" si="47"/>
        <v>0</v>
      </c>
      <c r="Q366" s="16">
        <f t="shared" si="48"/>
        <v>3</v>
      </c>
      <c r="R366">
        <f t="shared" si="49"/>
        <v>6.0000000000000001E-3</v>
      </c>
      <c r="S366" s="85">
        <f t="shared" si="51"/>
        <v>9.9999999999997868E-3</v>
      </c>
      <c r="T366" s="16">
        <f t="shared" si="50"/>
        <v>2.2599999999999522E-3</v>
      </c>
    </row>
    <row r="367" spans="1:20" x14ac:dyDescent="0.25">
      <c r="A367">
        <f t="shared" si="52"/>
        <v>350</v>
      </c>
      <c r="B367" s="15">
        <v>179761</v>
      </c>
      <c r="D367" s="16">
        <f t="shared" si="46"/>
        <v>1.3317065684327671</v>
      </c>
      <c r="O367" s="38">
        <f t="shared" si="53"/>
        <v>3.4899999999999696</v>
      </c>
      <c r="P367">
        <f t="shared" si="47"/>
        <v>0</v>
      </c>
      <c r="Q367" s="16">
        <f t="shared" si="48"/>
        <v>3</v>
      </c>
      <c r="R367">
        <f t="shared" si="49"/>
        <v>6.0000000000000001E-3</v>
      </c>
      <c r="S367" s="85">
        <f t="shared" si="51"/>
        <v>9.9999999999997868E-3</v>
      </c>
      <c r="T367" s="16">
        <f t="shared" si="50"/>
        <v>2.1999999999999533E-3</v>
      </c>
    </row>
    <row r="368" spans="1:20" x14ac:dyDescent="0.25">
      <c r="A368">
        <f t="shared" si="52"/>
        <v>351</v>
      </c>
      <c r="B368" s="15">
        <v>180372</v>
      </c>
      <c r="D368" s="16">
        <f t="shared" si="46"/>
        <v>1.3362329824675823</v>
      </c>
      <c r="O368" s="38">
        <f t="shared" si="53"/>
        <v>3.4999999999999694</v>
      </c>
      <c r="P368">
        <f t="shared" si="47"/>
        <v>0</v>
      </c>
      <c r="Q368" s="16">
        <f t="shared" si="48"/>
        <v>3</v>
      </c>
      <c r="R368">
        <f t="shared" si="49"/>
        <v>6.0000000000000001E-3</v>
      </c>
      <c r="S368" s="85">
        <f t="shared" si="51"/>
        <v>9.9999999999997868E-3</v>
      </c>
      <c r="T368" s="16">
        <f t="shared" si="50"/>
        <v>2.1399999999999544E-3</v>
      </c>
    </row>
    <row r="369" spans="1:20" x14ac:dyDescent="0.25">
      <c r="A369">
        <f t="shared" si="52"/>
        <v>352</v>
      </c>
      <c r="B369" s="15">
        <v>180483</v>
      </c>
      <c r="D369" s="16">
        <f t="shared" si="46"/>
        <v>1.3370552933642508</v>
      </c>
      <c r="O369" s="38">
        <f t="shared" si="53"/>
        <v>3.5099999999999691</v>
      </c>
      <c r="P369">
        <f t="shared" si="47"/>
        <v>0</v>
      </c>
      <c r="Q369" s="16">
        <f t="shared" si="48"/>
        <v>3</v>
      </c>
      <c r="R369">
        <f t="shared" si="49"/>
        <v>6.0000000000000001E-3</v>
      </c>
      <c r="S369" s="85">
        <f t="shared" si="51"/>
        <v>9.9999999999997868E-3</v>
      </c>
      <c r="T369" s="16">
        <f t="shared" si="50"/>
        <v>2.0799999999999556E-3</v>
      </c>
    </row>
    <row r="370" spans="1:20" x14ac:dyDescent="0.25">
      <c r="A370">
        <f t="shared" si="52"/>
        <v>353</v>
      </c>
      <c r="B370" s="15">
        <v>180781</v>
      </c>
      <c r="D370" s="16">
        <f t="shared" si="46"/>
        <v>1.3392629388345862</v>
      </c>
      <c r="O370" s="38">
        <f t="shared" si="53"/>
        <v>3.5199999999999689</v>
      </c>
      <c r="P370">
        <f t="shared" si="47"/>
        <v>0</v>
      </c>
      <c r="Q370" s="16">
        <f t="shared" si="48"/>
        <v>3</v>
      </c>
      <c r="R370">
        <f t="shared" si="49"/>
        <v>6.0000000000000001E-3</v>
      </c>
      <c r="S370" s="85">
        <f t="shared" si="51"/>
        <v>9.9999999999997868E-3</v>
      </c>
      <c r="T370" s="16">
        <f t="shared" si="50"/>
        <v>2.0199999999999567E-3</v>
      </c>
    </row>
    <row r="371" spans="1:20" x14ac:dyDescent="0.25">
      <c r="A371">
        <f t="shared" si="52"/>
        <v>354</v>
      </c>
      <c r="B371" s="15">
        <v>181048</v>
      </c>
      <c r="D371" s="16">
        <f t="shared" si="46"/>
        <v>1.3412409299103567</v>
      </c>
      <c r="O371" s="38">
        <f t="shared" si="53"/>
        <v>3.5299999999999687</v>
      </c>
      <c r="P371">
        <f t="shared" si="47"/>
        <v>0</v>
      </c>
      <c r="Q371" s="16">
        <f t="shared" si="48"/>
        <v>3</v>
      </c>
      <c r="R371">
        <f t="shared" si="49"/>
        <v>6.0000000000000001E-3</v>
      </c>
      <c r="S371" s="85">
        <f t="shared" si="51"/>
        <v>9.9999999999997868E-3</v>
      </c>
      <c r="T371" s="16">
        <f t="shared" si="50"/>
        <v>1.9599999999999579E-3</v>
      </c>
    </row>
    <row r="372" spans="1:20" x14ac:dyDescent="0.25">
      <c r="A372">
        <f t="shared" si="52"/>
        <v>355</v>
      </c>
      <c r="B372" s="15">
        <v>181682</v>
      </c>
      <c r="D372" s="16">
        <f t="shared" si="46"/>
        <v>1.3459377326895265</v>
      </c>
      <c r="O372" s="38">
        <f t="shared" si="53"/>
        <v>3.5399999999999685</v>
      </c>
      <c r="P372">
        <f t="shared" si="47"/>
        <v>0</v>
      </c>
      <c r="Q372" s="16">
        <f t="shared" si="48"/>
        <v>3</v>
      </c>
      <c r="R372">
        <f t="shared" si="49"/>
        <v>6.0000000000000001E-3</v>
      </c>
      <c r="S372" s="85">
        <f t="shared" si="51"/>
        <v>9.9999999999997868E-3</v>
      </c>
      <c r="T372" s="16">
        <f t="shared" si="50"/>
        <v>1.8999999999999592E-3</v>
      </c>
    </row>
    <row r="373" spans="1:20" x14ac:dyDescent="0.25">
      <c r="A373">
        <f t="shared" si="52"/>
        <v>356</v>
      </c>
      <c r="B373" s="15">
        <v>181696</v>
      </c>
      <c r="D373" s="16">
        <f t="shared" si="46"/>
        <v>1.3460414475773947</v>
      </c>
      <c r="O373" s="38">
        <f t="shared" si="53"/>
        <v>3.5499999999999683</v>
      </c>
      <c r="P373">
        <f t="shared" si="47"/>
        <v>0</v>
      </c>
      <c r="Q373" s="16">
        <f t="shared" si="48"/>
        <v>3</v>
      </c>
      <c r="R373">
        <f t="shared" si="49"/>
        <v>6.0000000000000001E-3</v>
      </c>
      <c r="S373" s="85">
        <f t="shared" si="51"/>
        <v>9.9999999999997868E-3</v>
      </c>
      <c r="T373" s="16">
        <f t="shared" si="50"/>
        <v>1.8399999999999606E-3</v>
      </c>
    </row>
    <row r="374" spans="1:20" x14ac:dyDescent="0.25">
      <c r="A374">
        <f t="shared" si="52"/>
        <v>357</v>
      </c>
      <c r="B374" s="15">
        <v>182710</v>
      </c>
      <c r="D374" s="16">
        <f t="shared" si="46"/>
        <v>1.3535533687415562</v>
      </c>
      <c r="O374" s="38">
        <f t="shared" si="53"/>
        <v>3.5599999999999681</v>
      </c>
      <c r="P374">
        <f t="shared" si="47"/>
        <v>0</v>
      </c>
      <c r="Q374" s="16">
        <f t="shared" si="48"/>
        <v>3</v>
      </c>
      <c r="R374">
        <f t="shared" si="49"/>
        <v>6.0000000000000001E-3</v>
      </c>
      <c r="S374" s="85">
        <f t="shared" si="51"/>
        <v>9.9999999999997868E-3</v>
      </c>
      <c r="T374" s="16">
        <f t="shared" si="50"/>
        <v>1.779999999999962E-3</v>
      </c>
    </row>
    <row r="375" spans="1:20" x14ac:dyDescent="0.25">
      <c r="A375">
        <f t="shared" si="52"/>
        <v>358</v>
      </c>
      <c r="B375" s="15">
        <v>183140</v>
      </c>
      <c r="D375" s="16">
        <f t="shared" si="46"/>
        <v>1.3567388974403622</v>
      </c>
      <c r="O375" s="38">
        <f t="shared" si="53"/>
        <v>3.5699999999999679</v>
      </c>
      <c r="P375">
        <f t="shared" si="47"/>
        <v>0</v>
      </c>
      <c r="Q375" s="16">
        <f t="shared" si="48"/>
        <v>3</v>
      </c>
      <c r="R375">
        <f t="shared" si="49"/>
        <v>6.0000000000000001E-3</v>
      </c>
      <c r="S375" s="85">
        <f t="shared" si="51"/>
        <v>9.9999999999997868E-3</v>
      </c>
      <c r="T375" s="16">
        <f t="shared" si="50"/>
        <v>1.7199999999999633E-3</v>
      </c>
    </row>
    <row r="376" spans="1:20" x14ac:dyDescent="0.25">
      <c r="A376">
        <f t="shared" si="52"/>
        <v>359</v>
      </c>
      <c r="B376" s="15">
        <v>184109</v>
      </c>
      <c r="D376" s="16">
        <f t="shared" si="46"/>
        <v>1.3639174493220905</v>
      </c>
      <c r="O376" s="38">
        <f t="shared" si="53"/>
        <v>3.5799999999999677</v>
      </c>
      <c r="P376">
        <f t="shared" si="47"/>
        <v>0</v>
      </c>
      <c r="Q376" s="16">
        <f t="shared" si="48"/>
        <v>3</v>
      </c>
      <c r="R376">
        <f t="shared" si="49"/>
        <v>6.0000000000000001E-3</v>
      </c>
      <c r="S376" s="85">
        <f t="shared" si="51"/>
        <v>9.9999999999997868E-3</v>
      </c>
      <c r="T376" s="16">
        <f t="shared" si="50"/>
        <v>1.6599999999999647E-3</v>
      </c>
    </row>
    <row r="377" spans="1:20" x14ac:dyDescent="0.25">
      <c r="A377">
        <f t="shared" si="52"/>
        <v>360</v>
      </c>
      <c r="B377" s="15">
        <v>184251</v>
      </c>
      <c r="D377" s="16">
        <f t="shared" si="46"/>
        <v>1.3649694146133242</v>
      </c>
      <c r="O377" s="38">
        <f t="shared" si="53"/>
        <v>3.5899999999999674</v>
      </c>
      <c r="P377">
        <f t="shared" si="47"/>
        <v>0</v>
      </c>
      <c r="Q377" s="16">
        <f t="shared" si="48"/>
        <v>3</v>
      </c>
      <c r="R377">
        <f t="shared" si="49"/>
        <v>6.0000000000000001E-3</v>
      </c>
      <c r="S377" s="85">
        <f t="shared" si="51"/>
        <v>9.9999999999997868E-3</v>
      </c>
      <c r="T377" s="16">
        <f t="shared" si="50"/>
        <v>1.599999999999966E-3</v>
      </c>
    </row>
    <row r="378" spans="1:20" x14ac:dyDescent="0.25">
      <c r="A378">
        <f t="shared" si="52"/>
        <v>361</v>
      </c>
      <c r="B378" s="15">
        <v>185754</v>
      </c>
      <c r="D378" s="16">
        <f t="shared" si="46"/>
        <v>1.3761039486465931</v>
      </c>
      <c r="O378" s="38">
        <f t="shared" si="53"/>
        <v>3.5999999999999672</v>
      </c>
      <c r="P378">
        <f t="shared" si="47"/>
        <v>0</v>
      </c>
      <c r="Q378" s="16">
        <f t="shared" si="48"/>
        <v>3</v>
      </c>
      <c r="R378">
        <f t="shared" si="49"/>
        <v>6.0000000000000001E-3</v>
      </c>
      <c r="S378" s="85">
        <f t="shared" si="51"/>
        <v>9.9999999999997868E-3</v>
      </c>
      <c r="T378" s="16">
        <f t="shared" si="50"/>
        <v>1.5399999999999674E-3</v>
      </c>
    </row>
    <row r="379" spans="1:20" x14ac:dyDescent="0.25">
      <c r="A379">
        <f t="shared" si="52"/>
        <v>362</v>
      </c>
      <c r="B379" s="15">
        <v>185798</v>
      </c>
      <c r="D379" s="16">
        <f t="shared" si="46"/>
        <v>1.3764299097227499</v>
      </c>
      <c r="O379" s="38">
        <f t="shared" si="53"/>
        <v>3.609999999999967</v>
      </c>
      <c r="P379">
        <f t="shared" si="47"/>
        <v>0</v>
      </c>
      <c r="Q379" s="16">
        <f t="shared" si="48"/>
        <v>3</v>
      </c>
      <c r="R379">
        <f t="shared" si="49"/>
        <v>6.0000000000000001E-3</v>
      </c>
      <c r="S379" s="85">
        <f t="shared" si="51"/>
        <v>9.9999999999997868E-3</v>
      </c>
      <c r="T379" s="16">
        <f t="shared" si="50"/>
        <v>1.4799999999999688E-3</v>
      </c>
    </row>
    <row r="380" spans="1:20" x14ac:dyDescent="0.25">
      <c r="A380">
        <f t="shared" si="52"/>
        <v>363</v>
      </c>
      <c r="B380" s="15">
        <v>185822</v>
      </c>
      <c r="D380" s="16">
        <f t="shared" si="46"/>
        <v>1.3766077066733811</v>
      </c>
      <c r="O380" s="38">
        <f t="shared" si="53"/>
        <v>3.6199999999999668</v>
      </c>
      <c r="P380">
        <f t="shared" si="47"/>
        <v>0</v>
      </c>
      <c r="Q380" s="16">
        <f t="shared" si="48"/>
        <v>3</v>
      </c>
      <c r="R380">
        <f t="shared" si="49"/>
        <v>6.0000000000000001E-3</v>
      </c>
      <c r="S380" s="85">
        <f t="shared" si="51"/>
        <v>9.9999999999997868E-3</v>
      </c>
      <c r="T380" s="16">
        <f t="shared" si="50"/>
        <v>1.4199999999999701E-3</v>
      </c>
    </row>
    <row r="381" spans="1:20" x14ac:dyDescent="0.25">
      <c r="A381">
        <f t="shared" si="52"/>
        <v>364</v>
      </c>
      <c r="B381" s="15">
        <v>186460</v>
      </c>
      <c r="D381" s="16">
        <f t="shared" si="46"/>
        <v>1.3813341422776562</v>
      </c>
      <c r="O381" s="38">
        <f t="shared" si="53"/>
        <v>3.6299999999999666</v>
      </c>
      <c r="P381">
        <f t="shared" si="47"/>
        <v>0</v>
      </c>
      <c r="Q381" s="16">
        <f t="shared" si="48"/>
        <v>3</v>
      </c>
      <c r="R381">
        <f t="shared" si="49"/>
        <v>6.0000000000000001E-3</v>
      </c>
      <c r="S381" s="85">
        <f t="shared" si="51"/>
        <v>9.9999999999997868E-3</v>
      </c>
      <c r="T381" s="16">
        <f t="shared" si="50"/>
        <v>1.3599999999999715E-3</v>
      </c>
    </row>
    <row r="382" spans="1:20" x14ac:dyDescent="0.25">
      <c r="A382">
        <f t="shared" si="52"/>
        <v>365</v>
      </c>
      <c r="B382" s="15">
        <v>186659</v>
      </c>
      <c r="D382" s="16">
        <f t="shared" si="46"/>
        <v>1.3828083753266385</v>
      </c>
      <c r="O382" s="38">
        <f t="shared" si="53"/>
        <v>3.6399999999999664</v>
      </c>
      <c r="P382">
        <f t="shared" si="47"/>
        <v>0</v>
      </c>
      <c r="Q382" s="16">
        <f t="shared" si="48"/>
        <v>2</v>
      </c>
      <c r="R382">
        <f t="shared" si="49"/>
        <v>4.0000000000000001E-3</v>
      </c>
      <c r="S382" s="85">
        <f t="shared" si="51"/>
        <v>9.9999999999997868E-3</v>
      </c>
      <c r="T382" s="16">
        <f t="shared" si="50"/>
        <v>1.2999999999999728E-3</v>
      </c>
    </row>
    <row r="383" spans="1:20" x14ac:dyDescent="0.25">
      <c r="A383">
        <f t="shared" si="52"/>
        <v>366</v>
      </c>
      <c r="B383" s="15">
        <v>188419</v>
      </c>
      <c r="D383" s="16">
        <f t="shared" si="46"/>
        <v>1.3958468183729149</v>
      </c>
      <c r="O383" s="38">
        <f t="shared" si="53"/>
        <v>3.6499999999999662</v>
      </c>
      <c r="P383">
        <f t="shared" si="47"/>
        <v>0</v>
      </c>
      <c r="Q383" s="16">
        <f t="shared" si="48"/>
        <v>2</v>
      </c>
      <c r="R383">
        <f t="shared" si="49"/>
        <v>4.0000000000000001E-3</v>
      </c>
      <c r="S383" s="85">
        <f t="shared" si="51"/>
        <v>9.9999999999997868E-3</v>
      </c>
      <c r="T383" s="16">
        <f t="shared" si="50"/>
        <v>1.2599999999999736E-3</v>
      </c>
    </row>
    <row r="384" spans="1:20" x14ac:dyDescent="0.25">
      <c r="A384">
        <f t="shared" si="52"/>
        <v>367</v>
      </c>
      <c r="B384" s="15">
        <v>188908</v>
      </c>
      <c r="D384" s="16">
        <f t="shared" si="46"/>
        <v>1.3994694312420222</v>
      </c>
      <c r="O384" s="38">
        <f t="shared" si="53"/>
        <v>3.6599999999999659</v>
      </c>
      <c r="P384">
        <f t="shared" si="47"/>
        <v>0</v>
      </c>
      <c r="Q384" s="16">
        <f t="shared" si="48"/>
        <v>2</v>
      </c>
      <c r="R384">
        <f t="shared" si="49"/>
        <v>4.0000000000000001E-3</v>
      </c>
      <c r="S384" s="85">
        <f t="shared" si="51"/>
        <v>9.9999999999997868E-3</v>
      </c>
      <c r="T384" s="16">
        <f t="shared" si="50"/>
        <v>1.2199999999999744E-3</v>
      </c>
    </row>
    <row r="385" spans="1:20" x14ac:dyDescent="0.25">
      <c r="A385">
        <f t="shared" si="52"/>
        <v>368</v>
      </c>
      <c r="B385" s="15">
        <v>189222</v>
      </c>
      <c r="D385" s="16">
        <f t="shared" si="46"/>
        <v>1.4017956080127785</v>
      </c>
      <c r="O385" s="38">
        <f t="shared" si="53"/>
        <v>3.6699999999999657</v>
      </c>
      <c r="P385">
        <f t="shared" si="47"/>
        <v>0</v>
      </c>
      <c r="Q385" s="16">
        <f t="shared" si="48"/>
        <v>2</v>
      </c>
      <c r="R385">
        <f t="shared" si="49"/>
        <v>4.0000000000000001E-3</v>
      </c>
      <c r="S385" s="85">
        <f t="shared" si="51"/>
        <v>9.9999999999997868E-3</v>
      </c>
      <c r="T385" s="16">
        <f t="shared" si="50"/>
        <v>1.1799999999999751E-3</v>
      </c>
    </row>
    <row r="386" spans="1:20" x14ac:dyDescent="0.25">
      <c r="A386">
        <f t="shared" si="52"/>
        <v>369</v>
      </c>
      <c r="B386" s="15">
        <v>189573</v>
      </c>
      <c r="D386" s="16">
        <f t="shared" si="46"/>
        <v>1.4043958884157572</v>
      </c>
      <c r="O386" s="38">
        <f t="shared" si="53"/>
        <v>3.6799999999999655</v>
      </c>
      <c r="P386">
        <f t="shared" si="47"/>
        <v>0</v>
      </c>
      <c r="Q386" s="16">
        <f t="shared" si="48"/>
        <v>2</v>
      </c>
      <c r="R386">
        <f t="shared" si="49"/>
        <v>4.0000000000000001E-3</v>
      </c>
      <c r="S386" s="85">
        <f t="shared" si="51"/>
        <v>9.9999999999997868E-3</v>
      </c>
      <c r="T386" s="16">
        <f t="shared" si="50"/>
        <v>1.1399999999999759E-3</v>
      </c>
    </row>
    <row r="387" spans="1:20" x14ac:dyDescent="0.25">
      <c r="A387">
        <f t="shared" si="52"/>
        <v>370</v>
      </c>
      <c r="B387" s="15">
        <v>189745</v>
      </c>
      <c r="D387" s="16">
        <f t="shared" si="46"/>
        <v>1.4056700998952798</v>
      </c>
      <c r="O387" s="38">
        <f t="shared" si="53"/>
        <v>3.6899999999999653</v>
      </c>
      <c r="P387">
        <f t="shared" si="47"/>
        <v>0</v>
      </c>
      <c r="Q387" s="16">
        <f t="shared" si="48"/>
        <v>2</v>
      </c>
      <c r="R387">
        <f t="shared" si="49"/>
        <v>4.0000000000000001E-3</v>
      </c>
      <c r="S387" s="85">
        <f t="shared" si="51"/>
        <v>9.9999999999997868E-3</v>
      </c>
      <c r="T387" s="16">
        <f t="shared" si="50"/>
        <v>1.0999999999999766E-3</v>
      </c>
    </row>
    <row r="388" spans="1:20" x14ac:dyDescent="0.25">
      <c r="A388">
        <f t="shared" si="52"/>
        <v>371</v>
      </c>
      <c r="B388" s="15">
        <v>189835</v>
      </c>
      <c r="D388" s="16">
        <f t="shared" si="46"/>
        <v>1.4063368384601462</v>
      </c>
      <c r="O388" s="38">
        <f t="shared" si="53"/>
        <v>3.6999999999999651</v>
      </c>
      <c r="P388">
        <f t="shared" si="47"/>
        <v>0</v>
      </c>
      <c r="Q388" s="16">
        <f t="shared" si="48"/>
        <v>2</v>
      </c>
      <c r="R388">
        <f t="shared" si="49"/>
        <v>4.0000000000000001E-3</v>
      </c>
      <c r="S388" s="85">
        <f t="shared" si="51"/>
        <v>9.9999999999997868E-3</v>
      </c>
      <c r="T388" s="16">
        <f t="shared" si="50"/>
        <v>1.0599999999999774E-3</v>
      </c>
    </row>
    <row r="389" spans="1:20" x14ac:dyDescent="0.25">
      <c r="A389">
        <f t="shared" si="52"/>
        <v>372</v>
      </c>
      <c r="B389" s="15">
        <v>189908</v>
      </c>
      <c r="D389" s="16">
        <f t="shared" si="46"/>
        <v>1.4068776375183156</v>
      </c>
      <c r="O389" s="38">
        <f t="shared" si="53"/>
        <v>3.7099999999999649</v>
      </c>
      <c r="P389">
        <f t="shared" si="47"/>
        <v>0</v>
      </c>
      <c r="Q389" s="16">
        <f t="shared" si="48"/>
        <v>2</v>
      </c>
      <c r="R389">
        <f t="shared" si="49"/>
        <v>4.0000000000000001E-3</v>
      </c>
      <c r="S389" s="85">
        <f t="shared" si="51"/>
        <v>9.9999999999997868E-3</v>
      </c>
      <c r="T389" s="16">
        <f t="shared" si="50"/>
        <v>1.0199999999999782E-3</v>
      </c>
    </row>
    <row r="390" spans="1:20" x14ac:dyDescent="0.25">
      <c r="A390">
        <f t="shared" si="52"/>
        <v>373</v>
      </c>
      <c r="B390" s="15">
        <v>191070</v>
      </c>
      <c r="D390" s="16">
        <f t="shared" si="46"/>
        <v>1.4154859732113685</v>
      </c>
      <c r="O390" s="38">
        <f t="shared" si="53"/>
        <v>3.7199999999999647</v>
      </c>
      <c r="P390">
        <f t="shared" si="47"/>
        <v>0</v>
      </c>
      <c r="Q390" s="16">
        <f t="shared" si="48"/>
        <v>2</v>
      </c>
      <c r="R390">
        <f t="shared" si="49"/>
        <v>4.0000000000000001E-3</v>
      </c>
      <c r="S390" s="85">
        <f t="shared" si="51"/>
        <v>9.9999999999997868E-3</v>
      </c>
      <c r="T390" s="16">
        <f t="shared" si="50"/>
        <v>9.7999999999997893E-4</v>
      </c>
    </row>
    <row r="391" spans="1:20" x14ac:dyDescent="0.25">
      <c r="A391">
        <f t="shared" si="52"/>
        <v>374</v>
      </c>
      <c r="B391" s="15">
        <v>191989</v>
      </c>
      <c r="D391" s="16">
        <f t="shared" si="46"/>
        <v>1.422294114779282</v>
      </c>
      <c r="O391" s="38">
        <f t="shared" si="53"/>
        <v>3.7299999999999645</v>
      </c>
      <c r="P391">
        <f t="shared" si="47"/>
        <v>0</v>
      </c>
      <c r="Q391" s="16">
        <f t="shared" si="48"/>
        <v>2</v>
      </c>
      <c r="R391">
        <f t="shared" si="49"/>
        <v>4.0000000000000001E-3</v>
      </c>
      <c r="S391" s="85">
        <f t="shared" si="51"/>
        <v>9.9999999999997868E-3</v>
      </c>
      <c r="T391" s="16">
        <f t="shared" si="50"/>
        <v>9.399999999999797E-4</v>
      </c>
    </row>
    <row r="392" spans="1:20" x14ac:dyDescent="0.25">
      <c r="A392">
        <f t="shared" si="52"/>
        <v>375</v>
      </c>
      <c r="B392" s="15">
        <v>192485</v>
      </c>
      <c r="D392" s="16">
        <f t="shared" si="46"/>
        <v>1.4259685850923236</v>
      </c>
      <c r="O392" s="38">
        <f t="shared" si="53"/>
        <v>3.7399999999999642</v>
      </c>
      <c r="P392">
        <f t="shared" si="47"/>
        <v>0</v>
      </c>
      <c r="Q392" s="16">
        <f t="shared" si="48"/>
        <v>2</v>
      </c>
      <c r="R392">
        <f t="shared" si="49"/>
        <v>4.0000000000000001E-3</v>
      </c>
      <c r="S392" s="85">
        <f t="shared" si="51"/>
        <v>9.9999999999997868E-3</v>
      </c>
      <c r="T392" s="16">
        <f t="shared" si="50"/>
        <v>8.9999999999998057E-4</v>
      </c>
    </row>
    <row r="393" spans="1:20" x14ac:dyDescent="0.25">
      <c r="A393">
        <f t="shared" si="52"/>
        <v>376</v>
      </c>
      <c r="B393" s="15">
        <v>193769</v>
      </c>
      <c r="D393" s="16">
        <f t="shared" si="46"/>
        <v>1.4354807219510841</v>
      </c>
      <c r="O393" s="38">
        <f t="shared" si="53"/>
        <v>3.749999999999964</v>
      </c>
      <c r="P393">
        <f t="shared" si="47"/>
        <v>0</v>
      </c>
      <c r="Q393" s="16">
        <f t="shared" si="48"/>
        <v>2</v>
      </c>
      <c r="R393">
        <f t="shared" si="49"/>
        <v>4.0000000000000001E-3</v>
      </c>
      <c r="S393" s="85">
        <f t="shared" si="51"/>
        <v>9.9999999999997868E-3</v>
      </c>
      <c r="T393" s="16">
        <f t="shared" si="50"/>
        <v>8.5999999999998144E-4</v>
      </c>
    </row>
    <row r="394" spans="1:20" x14ac:dyDescent="0.25">
      <c r="A394">
        <f t="shared" si="52"/>
        <v>377</v>
      </c>
      <c r="B394" s="15">
        <v>193892</v>
      </c>
      <c r="D394" s="16">
        <f t="shared" si="46"/>
        <v>1.4363919313230682</v>
      </c>
      <c r="O394" s="38">
        <f t="shared" si="53"/>
        <v>3.7599999999999638</v>
      </c>
      <c r="P394">
        <f t="shared" si="47"/>
        <v>0</v>
      </c>
      <c r="Q394" s="16">
        <f t="shared" si="48"/>
        <v>2</v>
      </c>
      <c r="R394">
        <f t="shared" si="49"/>
        <v>4.0000000000000001E-3</v>
      </c>
      <c r="S394" s="85">
        <f t="shared" si="51"/>
        <v>9.9999999999997868E-3</v>
      </c>
      <c r="T394" s="16">
        <f t="shared" si="50"/>
        <v>8.1999999999998231E-4</v>
      </c>
    </row>
    <row r="395" spans="1:20" x14ac:dyDescent="0.25">
      <c r="A395">
        <f t="shared" si="52"/>
        <v>378</v>
      </c>
      <c r="B395" s="15">
        <v>195272</v>
      </c>
      <c r="D395" s="16">
        <f t="shared" si="46"/>
        <v>1.446615255984353</v>
      </c>
      <c r="O395" s="38">
        <f t="shared" si="53"/>
        <v>3.7699999999999636</v>
      </c>
      <c r="P395">
        <f t="shared" si="47"/>
        <v>0</v>
      </c>
      <c r="Q395" s="16">
        <f t="shared" si="48"/>
        <v>2</v>
      </c>
      <c r="R395">
        <f t="shared" si="49"/>
        <v>4.0000000000000001E-3</v>
      </c>
      <c r="S395" s="85">
        <f t="shared" si="51"/>
        <v>9.9999999999997868E-3</v>
      </c>
      <c r="T395" s="16">
        <f t="shared" si="50"/>
        <v>7.7999999999998318E-4</v>
      </c>
    </row>
    <row r="396" spans="1:20" x14ac:dyDescent="0.25">
      <c r="A396">
        <f t="shared" si="52"/>
        <v>379</v>
      </c>
      <c r="B396" s="15">
        <v>195750</v>
      </c>
      <c r="D396" s="16">
        <f t="shared" si="46"/>
        <v>1.4501563785844214</v>
      </c>
      <c r="O396" s="38">
        <f t="shared" si="53"/>
        <v>3.7799999999999634</v>
      </c>
      <c r="P396">
        <f t="shared" si="47"/>
        <v>0</v>
      </c>
      <c r="Q396" s="16">
        <f t="shared" si="48"/>
        <v>2</v>
      </c>
      <c r="R396">
        <f t="shared" si="49"/>
        <v>4.0000000000000001E-3</v>
      </c>
      <c r="S396" s="85">
        <f t="shared" si="51"/>
        <v>9.9999999999997868E-3</v>
      </c>
      <c r="T396" s="16">
        <f t="shared" si="50"/>
        <v>7.3999999999998405E-4</v>
      </c>
    </row>
    <row r="397" spans="1:20" x14ac:dyDescent="0.25">
      <c r="A397">
        <f t="shared" si="52"/>
        <v>380</v>
      </c>
      <c r="B397" s="15">
        <v>196955</v>
      </c>
      <c r="D397" s="16">
        <f t="shared" si="46"/>
        <v>1.4590832671473548</v>
      </c>
      <c r="O397" s="38">
        <f t="shared" si="53"/>
        <v>3.7899999999999632</v>
      </c>
      <c r="P397">
        <f t="shared" si="47"/>
        <v>0</v>
      </c>
      <c r="Q397" s="16">
        <f t="shared" si="48"/>
        <v>2</v>
      </c>
      <c r="R397">
        <f t="shared" si="49"/>
        <v>4.0000000000000001E-3</v>
      </c>
      <c r="S397" s="85">
        <f t="shared" si="51"/>
        <v>9.9999999999997868E-3</v>
      </c>
      <c r="T397" s="16">
        <f t="shared" si="50"/>
        <v>6.9999999999998492E-4</v>
      </c>
    </row>
    <row r="398" spans="1:20" x14ac:dyDescent="0.25">
      <c r="A398">
        <f t="shared" si="52"/>
        <v>381</v>
      </c>
      <c r="B398" s="15">
        <v>197773</v>
      </c>
      <c r="D398" s="16">
        <f t="shared" si="46"/>
        <v>1.4651431798813628</v>
      </c>
      <c r="O398" s="38">
        <f t="shared" si="53"/>
        <v>3.799999999999963</v>
      </c>
      <c r="P398">
        <f t="shared" si="47"/>
        <v>0</v>
      </c>
      <c r="Q398" s="16">
        <f t="shared" si="48"/>
        <v>2</v>
      </c>
      <c r="R398">
        <f t="shared" si="49"/>
        <v>4.0000000000000001E-3</v>
      </c>
      <c r="S398" s="85">
        <f t="shared" si="51"/>
        <v>9.9999999999997868E-3</v>
      </c>
      <c r="T398" s="16">
        <f t="shared" si="50"/>
        <v>6.5999999999998579E-4</v>
      </c>
    </row>
    <row r="399" spans="1:20" x14ac:dyDescent="0.25">
      <c r="A399">
        <f t="shared" si="52"/>
        <v>382</v>
      </c>
      <c r="B399" s="15">
        <v>197980</v>
      </c>
      <c r="D399" s="16">
        <f t="shared" si="46"/>
        <v>1.4666766785805554</v>
      </c>
      <c r="O399" s="38">
        <f t="shared" si="53"/>
        <v>3.8099999999999627</v>
      </c>
      <c r="P399">
        <f t="shared" si="47"/>
        <v>0</v>
      </c>
      <c r="Q399" s="16">
        <f t="shared" si="48"/>
        <v>2</v>
      </c>
      <c r="R399">
        <f t="shared" si="49"/>
        <v>4.0000000000000001E-3</v>
      </c>
      <c r="S399" s="85">
        <f t="shared" si="51"/>
        <v>9.9999999999997868E-3</v>
      </c>
      <c r="T399" s="16">
        <f t="shared" si="50"/>
        <v>6.1999999999998666E-4</v>
      </c>
    </row>
    <row r="400" spans="1:20" x14ac:dyDescent="0.25">
      <c r="A400">
        <f t="shared" si="52"/>
        <v>383</v>
      </c>
      <c r="B400" s="15">
        <v>198046</v>
      </c>
      <c r="D400" s="16">
        <f t="shared" si="46"/>
        <v>1.4671656201947909</v>
      </c>
      <c r="O400" s="38">
        <f t="shared" si="53"/>
        <v>3.8199999999999625</v>
      </c>
      <c r="P400">
        <f t="shared" si="47"/>
        <v>0</v>
      </c>
      <c r="Q400" s="16">
        <f t="shared" si="48"/>
        <v>2</v>
      </c>
      <c r="R400">
        <f t="shared" si="49"/>
        <v>4.0000000000000001E-3</v>
      </c>
      <c r="S400" s="85">
        <f t="shared" si="51"/>
        <v>9.9999999999997868E-3</v>
      </c>
      <c r="T400" s="16">
        <f t="shared" si="50"/>
        <v>5.7999999999998754E-4</v>
      </c>
    </row>
    <row r="401" spans="1:20" x14ac:dyDescent="0.25">
      <c r="A401">
        <f t="shared" si="52"/>
        <v>384</v>
      </c>
      <c r="B401" s="15">
        <v>198170</v>
      </c>
      <c r="D401" s="16">
        <f t="shared" si="46"/>
        <v>1.4680842377730512</v>
      </c>
      <c r="O401" s="38">
        <f t="shared" si="53"/>
        <v>3.8299999999999623</v>
      </c>
      <c r="P401">
        <f t="shared" si="47"/>
        <v>0</v>
      </c>
      <c r="Q401" s="16">
        <f t="shared" si="48"/>
        <v>2</v>
      </c>
      <c r="R401">
        <f t="shared" si="49"/>
        <v>4.0000000000000001E-3</v>
      </c>
      <c r="S401" s="85">
        <f t="shared" si="51"/>
        <v>9.9999999999997868E-3</v>
      </c>
      <c r="T401" s="16">
        <f t="shared" si="50"/>
        <v>5.3999999999998841E-4</v>
      </c>
    </row>
    <row r="402" spans="1:20" x14ac:dyDescent="0.25">
      <c r="A402">
        <f t="shared" si="52"/>
        <v>385</v>
      </c>
      <c r="B402" s="15">
        <v>198933</v>
      </c>
      <c r="D402" s="16">
        <f t="shared" ref="D402:D465" si="54">B402/D$13</f>
        <v>1.473736699161863</v>
      </c>
      <c r="O402" s="38">
        <f t="shared" si="53"/>
        <v>3.8399999999999621</v>
      </c>
      <c r="P402">
        <f t="shared" ref="P402:P418" si="55">COUNTIF(D$18:D$517,O402)</f>
        <v>0</v>
      </c>
      <c r="Q402" s="16">
        <f t="shared" ref="Q402:Q418" si="56">COUNTIF(D$18:D$517,"&gt;"&amp;O402)</f>
        <v>2</v>
      </c>
      <c r="R402">
        <f t="shared" ref="R402:R418" si="57">Q402/COUNT(A$18:A$517)</f>
        <v>4.0000000000000001E-3</v>
      </c>
      <c r="S402" s="85">
        <f t="shared" si="51"/>
        <v>9.9999999999997868E-3</v>
      </c>
      <c r="T402" s="16">
        <f t="shared" ref="T402:T416" si="58">T403+S402*R402</f>
        <v>4.9999999999998928E-4</v>
      </c>
    </row>
    <row r="403" spans="1:20" x14ac:dyDescent="0.25">
      <c r="A403">
        <f t="shared" si="52"/>
        <v>386</v>
      </c>
      <c r="B403" s="15">
        <v>199204</v>
      </c>
      <c r="D403" s="16">
        <f t="shared" si="54"/>
        <v>1.4757443230627385</v>
      </c>
      <c r="O403" s="38">
        <f t="shared" si="53"/>
        <v>3.8499999999999619</v>
      </c>
      <c r="P403">
        <f t="shared" si="55"/>
        <v>0</v>
      </c>
      <c r="Q403" s="16">
        <f t="shared" si="56"/>
        <v>2</v>
      </c>
      <c r="R403">
        <f t="shared" si="57"/>
        <v>4.0000000000000001E-3</v>
      </c>
      <c r="S403" s="85">
        <f t="shared" ref="S403:S418" si="59">O404-O403</f>
        <v>9.9999999999997868E-3</v>
      </c>
      <c r="T403" s="16">
        <f t="shared" si="58"/>
        <v>4.5999999999999015E-4</v>
      </c>
    </row>
    <row r="404" spans="1:20" x14ac:dyDescent="0.25">
      <c r="A404">
        <f t="shared" ref="A404:A467" si="60">A403+1</f>
        <v>387</v>
      </c>
      <c r="B404" s="15">
        <v>199326</v>
      </c>
      <c r="D404" s="16">
        <f t="shared" si="54"/>
        <v>1.4766481242284464</v>
      </c>
      <c r="O404" s="38">
        <f t="shared" ref="O404:O418" si="61">O403+0.01</f>
        <v>3.8599999999999617</v>
      </c>
      <c r="P404">
        <f t="shared" si="55"/>
        <v>0</v>
      </c>
      <c r="Q404" s="16">
        <f t="shared" si="56"/>
        <v>2</v>
      </c>
      <c r="R404">
        <f t="shared" si="57"/>
        <v>4.0000000000000001E-3</v>
      </c>
      <c r="S404" s="85">
        <f t="shared" si="59"/>
        <v>9.9999999999997868E-3</v>
      </c>
      <c r="T404" s="16">
        <f t="shared" si="58"/>
        <v>4.1999999999999102E-4</v>
      </c>
    </row>
    <row r="405" spans="1:20" x14ac:dyDescent="0.25">
      <c r="A405">
        <f t="shared" si="60"/>
        <v>388</v>
      </c>
      <c r="B405" s="15">
        <v>200111</v>
      </c>
      <c r="D405" s="16">
        <f t="shared" si="54"/>
        <v>1.4824635661553365</v>
      </c>
      <c r="O405" s="38">
        <f t="shared" si="61"/>
        <v>3.8699999999999615</v>
      </c>
      <c r="P405">
        <f t="shared" si="55"/>
        <v>0</v>
      </c>
      <c r="Q405" s="16">
        <f t="shared" si="56"/>
        <v>2</v>
      </c>
      <c r="R405">
        <f t="shared" si="57"/>
        <v>4.0000000000000001E-3</v>
      </c>
      <c r="S405" s="85">
        <f t="shared" si="59"/>
        <v>9.9999999999997868E-3</v>
      </c>
      <c r="T405" s="16">
        <f t="shared" si="58"/>
        <v>3.7999999999999189E-4</v>
      </c>
    </row>
    <row r="406" spans="1:20" x14ac:dyDescent="0.25">
      <c r="A406">
        <f t="shared" si="60"/>
        <v>389</v>
      </c>
      <c r="B406" s="15">
        <v>200938</v>
      </c>
      <c r="D406" s="16">
        <f t="shared" si="54"/>
        <v>1.4885901527458312</v>
      </c>
      <c r="O406" s="38">
        <f t="shared" si="61"/>
        <v>3.8799999999999613</v>
      </c>
      <c r="P406">
        <f t="shared" si="55"/>
        <v>0</v>
      </c>
      <c r="Q406" s="16">
        <f t="shared" si="56"/>
        <v>2</v>
      </c>
      <c r="R406">
        <f t="shared" si="57"/>
        <v>4.0000000000000001E-3</v>
      </c>
      <c r="S406" s="85">
        <f t="shared" si="59"/>
        <v>9.9999999999997868E-3</v>
      </c>
      <c r="T406" s="16">
        <f t="shared" si="58"/>
        <v>3.3999999999999276E-4</v>
      </c>
    </row>
    <row r="407" spans="1:20" x14ac:dyDescent="0.25">
      <c r="A407">
        <f t="shared" si="60"/>
        <v>390</v>
      </c>
      <c r="B407" s="15">
        <v>201306</v>
      </c>
      <c r="D407" s="16">
        <f t="shared" si="54"/>
        <v>1.4913163726555072</v>
      </c>
      <c r="O407" s="38">
        <f t="shared" si="61"/>
        <v>3.889999999999961</v>
      </c>
      <c r="P407">
        <f t="shared" si="55"/>
        <v>0</v>
      </c>
      <c r="Q407" s="16">
        <f t="shared" si="56"/>
        <v>2</v>
      </c>
      <c r="R407">
        <f t="shared" si="57"/>
        <v>4.0000000000000001E-3</v>
      </c>
      <c r="S407" s="85">
        <f t="shared" si="59"/>
        <v>9.9999999999997868E-3</v>
      </c>
      <c r="T407" s="16">
        <f t="shared" si="58"/>
        <v>2.9999999999999363E-4</v>
      </c>
    </row>
    <row r="408" spans="1:20" x14ac:dyDescent="0.25">
      <c r="A408">
        <f t="shared" si="60"/>
        <v>391</v>
      </c>
      <c r="B408" s="15">
        <v>202525</v>
      </c>
      <c r="D408" s="16">
        <f t="shared" si="54"/>
        <v>1.5003469761063086</v>
      </c>
      <c r="O408" s="38">
        <f t="shared" si="61"/>
        <v>3.8999999999999608</v>
      </c>
      <c r="P408">
        <f t="shared" si="55"/>
        <v>0</v>
      </c>
      <c r="Q408" s="16">
        <f t="shared" si="56"/>
        <v>2</v>
      </c>
      <c r="R408">
        <f t="shared" si="57"/>
        <v>4.0000000000000001E-3</v>
      </c>
      <c r="S408" s="85">
        <f t="shared" si="59"/>
        <v>9.9999999999997868E-3</v>
      </c>
      <c r="T408" s="16">
        <f t="shared" si="58"/>
        <v>2.599999999999945E-4</v>
      </c>
    </row>
    <row r="409" spans="1:20" x14ac:dyDescent="0.25">
      <c r="A409">
        <f t="shared" si="60"/>
        <v>392</v>
      </c>
      <c r="B409" s="15">
        <v>202741</v>
      </c>
      <c r="D409" s="16">
        <f t="shared" si="54"/>
        <v>1.501947148661988</v>
      </c>
      <c r="O409" s="38">
        <f t="shared" si="61"/>
        <v>3.9099999999999606</v>
      </c>
      <c r="P409">
        <f t="shared" si="55"/>
        <v>0</v>
      </c>
      <c r="Q409" s="16">
        <f t="shared" si="56"/>
        <v>2</v>
      </c>
      <c r="R409">
        <f t="shared" si="57"/>
        <v>4.0000000000000001E-3</v>
      </c>
      <c r="S409" s="85">
        <f t="shared" si="59"/>
        <v>9.9999999999997868E-3</v>
      </c>
      <c r="T409" s="16">
        <f t="shared" si="58"/>
        <v>2.1999999999999535E-4</v>
      </c>
    </row>
    <row r="410" spans="1:20" x14ac:dyDescent="0.25">
      <c r="A410">
        <f t="shared" si="60"/>
        <v>393</v>
      </c>
      <c r="B410" s="15">
        <v>203310</v>
      </c>
      <c r="D410" s="16">
        <f t="shared" si="54"/>
        <v>1.5061624180331989</v>
      </c>
      <c r="O410" s="38">
        <f t="shared" si="61"/>
        <v>3.9199999999999604</v>
      </c>
      <c r="P410">
        <f t="shared" si="55"/>
        <v>0</v>
      </c>
      <c r="Q410" s="16">
        <f t="shared" si="56"/>
        <v>2</v>
      </c>
      <c r="R410">
        <f t="shared" si="57"/>
        <v>4.0000000000000001E-3</v>
      </c>
      <c r="S410" s="85">
        <f t="shared" si="59"/>
        <v>9.9999999999997868E-3</v>
      </c>
      <c r="T410" s="16">
        <f t="shared" si="58"/>
        <v>1.7999999999999619E-4</v>
      </c>
    </row>
    <row r="411" spans="1:20" x14ac:dyDescent="0.25">
      <c r="A411">
        <f t="shared" si="60"/>
        <v>394</v>
      </c>
      <c r="B411" s="15">
        <v>203630</v>
      </c>
      <c r="D411" s="16">
        <f t="shared" si="54"/>
        <v>1.5085330440416129</v>
      </c>
      <c r="O411" s="38">
        <f t="shared" si="61"/>
        <v>3.9299999999999602</v>
      </c>
      <c r="P411">
        <f t="shared" si="55"/>
        <v>0</v>
      </c>
      <c r="Q411" s="16">
        <f t="shared" si="56"/>
        <v>1</v>
      </c>
      <c r="R411">
        <f t="shared" si="57"/>
        <v>2E-3</v>
      </c>
      <c r="S411" s="85">
        <f t="shared" si="59"/>
        <v>9.9999999999997868E-3</v>
      </c>
      <c r="T411" s="16">
        <f t="shared" si="58"/>
        <v>1.3999999999999703E-4</v>
      </c>
    </row>
    <row r="412" spans="1:20" x14ac:dyDescent="0.25">
      <c r="A412">
        <f t="shared" si="60"/>
        <v>395</v>
      </c>
      <c r="B412" s="15">
        <v>203965</v>
      </c>
      <c r="D412" s="16">
        <f t="shared" si="54"/>
        <v>1.5110147931441711</v>
      </c>
      <c r="O412" s="38">
        <f t="shared" si="61"/>
        <v>3.93999999999996</v>
      </c>
      <c r="P412">
        <f t="shared" si="55"/>
        <v>0</v>
      </c>
      <c r="Q412" s="16">
        <f t="shared" si="56"/>
        <v>1</v>
      </c>
      <c r="R412">
        <f t="shared" si="57"/>
        <v>2E-3</v>
      </c>
      <c r="S412" s="85">
        <f t="shared" si="59"/>
        <v>9.9999999999997868E-3</v>
      </c>
      <c r="T412" s="16">
        <f t="shared" si="58"/>
        <v>1.1999999999999746E-4</v>
      </c>
    </row>
    <row r="413" spans="1:20" x14ac:dyDescent="0.25">
      <c r="A413">
        <f t="shared" si="60"/>
        <v>396</v>
      </c>
      <c r="B413" s="15">
        <v>206058</v>
      </c>
      <c r="D413" s="16">
        <f t="shared" si="54"/>
        <v>1.5265201688804531</v>
      </c>
      <c r="O413" s="38">
        <f t="shared" si="61"/>
        <v>3.9499999999999598</v>
      </c>
      <c r="P413">
        <f t="shared" si="55"/>
        <v>0</v>
      </c>
      <c r="Q413" s="16">
        <f t="shared" si="56"/>
        <v>1</v>
      </c>
      <c r="R413">
        <f t="shared" si="57"/>
        <v>2E-3</v>
      </c>
      <c r="S413" s="85">
        <f t="shared" si="59"/>
        <v>9.9999999999997868E-3</v>
      </c>
      <c r="T413" s="16">
        <f t="shared" si="58"/>
        <v>9.9999999999997877E-5</v>
      </c>
    </row>
    <row r="414" spans="1:20" x14ac:dyDescent="0.25">
      <c r="A414">
        <f t="shared" si="60"/>
        <v>397</v>
      </c>
      <c r="B414" s="15">
        <v>206342</v>
      </c>
      <c r="D414" s="16">
        <f t="shared" si="54"/>
        <v>1.5286240994629203</v>
      </c>
      <c r="O414" s="38">
        <f t="shared" si="61"/>
        <v>3.9599999999999596</v>
      </c>
      <c r="P414">
        <f t="shared" si="55"/>
        <v>0</v>
      </c>
      <c r="Q414" s="16">
        <f t="shared" si="56"/>
        <v>1</v>
      </c>
      <c r="R414">
        <f t="shared" si="57"/>
        <v>2E-3</v>
      </c>
      <c r="S414" s="85">
        <f t="shared" si="59"/>
        <v>9.9999999999997868E-3</v>
      </c>
      <c r="T414" s="16">
        <f t="shared" si="58"/>
        <v>7.9999999999998299E-5</v>
      </c>
    </row>
    <row r="415" spans="1:20" x14ac:dyDescent="0.25">
      <c r="A415">
        <f t="shared" si="60"/>
        <v>398</v>
      </c>
      <c r="B415" s="15">
        <v>206751</v>
      </c>
      <c r="D415" s="16">
        <f t="shared" si="54"/>
        <v>1.5316540558299243</v>
      </c>
      <c r="O415" s="38">
        <f t="shared" si="61"/>
        <v>3.9699999999999593</v>
      </c>
      <c r="P415">
        <f t="shared" si="55"/>
        <v>0</v>
      </c>
      <c r="Q415" s="16">
        <f t="shared" si="56"/>
        <v>1</v>
      </c>
      <c r="R415">
        <f t="shared" si="57"/>
        <v>2E-3</v>
      </c>
      <c r="S415" s="85">
        <f t="shared" si="59"/>
        <v>9.9999999999997868E-3</v>
      </c>
      <c r="T415" s="16">
        <f t="shared" si="58"/>
        <v>5.9999999999998721E-5</v>
      </c>
    </row>
    <row r="416" spans="1:20" x14ac:dyDescent="0.25">
      <c r="A416">
        <f t="shared" si="60"/>
        <v>399</v>
      </c>
      <c r="B416" s="15">
        <v>208370</v>
      </c>
      <c r="D416" s="16">
        <f t="shared" si="54"/>
        <v>1.5436479417912432</v>
      </c>
      <c r="O416" s="38">
        <f t="shared" si="61"/>
        <v>3.9799999999999591</v>
      </c>
      <c r="P416">
        <f t="shared" si="55"/>
        <v>0</v>
      </c>
      <c r="Q416" s="16">
        <f t="shared" si="56"/>
        <v>1</v>
      </c>
      <c r="R416">
        <f t="shared" si="57"/>
        <v>2E-3</v>
      </c>
      <c r="S416" s="85">
        <f t="shared" si="59"/>
        <v>9.9999999999997868E-3</v>
      </c>
      <c r="T416" s="16">
        <f t="shared" si="58"/>
        <v>3.9999999999999149E-5</v>
      </c>
    </row>
    <row r="417" spans="1:20" x14ac:dyDescent="0.25">
      <c r="A417">
        <f t="shared" si="60"/>
        <v>400</v>
      </c>
      <c r="B417" s="15">
        <v>210019</v>
      </c>
      <c r="D417" s="16">
        <f t="shared" si="54"/>
        <v>1.5558640739408509</v>
      </c>
      <c r="O417" s="38">
        <f t="shared" si="61"/>
        <v>3.9899999999999589</v>
      </c>
      <c r="P417">
        <f t="shared" si="55"/>
        <v>0</v>
      </c>
      <c r="Q417" s="16">
        <f t="shared" si="56"/>
        <v>1</v>
      </c>
      <c r="R417">
        <f t="shared" si="57"/>
        <v>2E-3</v>
      </c>
      <c r="S417" s="85">
        <f t="shared" si="59"/>
        <v>9.9999999999997868E-3</v>
      </c>
      <c r="T417" s="16">
        <f>T418+S417*R417</f>
        <v>1.9999999999999575E-5</v>
      </c>
    </row>
    <row r="418" spans="1:20" x14ac:dyDescent="0.25">
      <c r="A418">
        <f t="shared" si="60"/>
        <v>401</v>
      </c>
      <c r="B418" s="15">
        <v>211135</v>
      </c>
      <c r="D418" s="16">
        <f t="shared" si="54"/>
        <v>1.5641316321451944</v>
      </c>
      <c r="O418" s="38">
        <f t="shared" si="61"/>
        <v>3.9999999999999587</v>
      </c>
      <c r="P418">
        <f t="shared" si="55"/>
        <v>0</v>
      </c>
      <c r="Q418" s="16">
        <f t="shared" si="56"/>
        <v>0</v>
      </c>
      <c r="R418">
        <f t="shared" si="57"/>
        <v>0</v>
      </c>
      <c r="S418" s="85">
        <f t="shared" si="59"/>
        <v>1.0000000000041087E-2</v>
      </c>
      <c r="T418" s="16">
        <f>S418*R418</f>
        <v>0</v>
      </c>
    </row>
    <row r="419" spans="1:20" x14ac:dyDescent="0.25">
      <c r="A419">
        <f t="shared" si="60"/>
        <v>402</v>
      </c>
      <c r="B419" s="15">
        <v>211216</v>
      </c>
      <c r="D419" s="16">
        <f t="shared" si="54"/>
        <v>1.5647316968535741</v>
      </c>
      <c r="O419" s="38">
        <v>4.01</v>
      </c>
    </row>
    <row r="420" spans="1:20" x14ac:dyDescent="0.25">
      <c r="A420">
        <f t="shared" si="60"/>
        <v>403</v>
      </c>
      <c r="B420" s="15">
        <v>211543</v>
      </c>
      <c r="D420" s="16">
        <f t="shared" si="54"/>
        <v>1.5671541803059221</v>
      </c>
    </row>
    <row r="421" spans="1:20" x14ac:dyDescent="0.25">
      <c r="A421">
        <f t="shared" si="60"/>
        <v>404</v>
      </c>
      <c r="B421" s="15">
        <v>213209</v>
      </c>
      <c r="D421" s="16">
        <f t="shared" si="54"/>
        <v>1.5794962519622266</v>
      </c>
    </row>
    <row r="422" spans="1:20" x14ac:dyDescent="0.25">
      <c r="A422">
        <f t="shared" si="60"/>
        <v>405</v>
      </c>
      <c r="B422" s="15">
        <v>213235</v>
      </c>
      <c r="D422" s="16">
        <f t="shared" si="54"/>
        <v>1.5796888653254104</v>
      </c>
    </row>
    <row r="423" spans="1:20" x14ac:dyDescent="0.25">
      <c r="A423">
        <f t="shared" si="60"/>
        <v>406</v>
      </c>
      <c r="B423" s="15">
        <v>213433</v>
      </c>
      <c r="D423" s="16">
        <f t="shared" si="54"/>
        <v>1.5811556901681165</v>
      </c>
    </row>
    <row r="424" spans="1:20" x14ac:dyDescent="0.25">
      <c r="A424">
        <f t="shared" si="60"/>
        <v>407</v>
      </c>
      <c r="B424" s="15">
        <v>213937</v>
      </c>
      <c r="D424" s="16">
        <f t="shared" si="54"/>
        <v>1.5848894261313682</v>
      </c>
    </row>
    <row r="425" spans="1:20" x14ac:dyDescent="0.25">
      <c r="A425">
        <f t="shared" si="60"/>
        <v>408</v>
      </c>
      <c r="B425" s="15">
        <v>214335</v>
      </c>
      <c r="D425" s="16">
        <f t="shared" si="54"/>
        <v>1.587837892229333</v>
      </c>
    </row>
    <row r="426" spans="1:20" x14ac:dyDescent="0.25">
      <c r="A426">
        <f t="shared" si="60"/>
        <v>409</v>
      </c>
      <c r="B426" s="15">
        <v>215115</v>
      </c>
      <c r="D426" s="16">
        <f t="shared" si="54"/>
        <v>1.5936162931248419</v>
      </c>
    </row>
    <row r="427" spans="1:20" x14ac:dyDescent="0.25">
      <c r="A427">
        <f t="shared" si="60"/>
        <v>410</v>
      </c>
      <c r="B427" s="15">
        <v>215806</v>
      </c>
      <c r="D427" s="16">
        <f t="shared" si="54"/>
        <v>1.5987353636617605</v>
      </c>
    </row>
    <row r="428" spans="1:20" x14ac:dyDescent="0.25">
      <c r="A428">
        <f t="shared" si="60"/>
        <v>411</v>
      </c>
      <c r="B428" s="15">
        <v>216398</v>
      </c>
      <c r="D428" s="16">
        <f t="shared" si="54"/>
        <v>1.6031210217773262</v>
      </c>
    </row>
    <row r="429" spans="1:20" x14ac:dyDescent="0.25">
      <c r="A429">
        <f t="shared" si="60"/>
        <v>412</v>
      </c>
      <c r="B429" s="15">
        <v>216802</v>
      </c>
      <c r="D429" s="16">
        <f t="shared" si="54"/>
        <v>1.6061139371129487</v>
      </c>
    </row>
    <row r="430" spans="1:20" x14ac:dyDescent="0.25">
      <c r="A430">
        <f t="shared" si="60"/>
        <v>413</v>
      </c>
      <c r="B430" s="15">
        <v>217406</v>
      </c>
      <c r="D430" s="16">
        <f t="shared" si="54"/>
        <v>1.6105884937038299</v>
      </c>
    </row>
    <row r="431" spans="1:20" x14ac:dyDescent="0.25">
      <c r="A431">
        <f t="shared" si="60"/>
        <v>414</v>
      </c>
      <c r="B431" s="15">
        <v>219158</v>
      </c>
      <c r="D431" s="16">
        <f t="shared" si="54"/>
        <v>1.6235676710998959</v>
      </c>
    </row>
    <row r="432" spans="1:20" x14ac:dyDescent="0.25">
      <c r="A432">
        <f t="shared" si="60"/>
        <v>415</v>
      </c>
      <c r="B432" s="15">
        <v>219240</v>
      </c>
      <c r="D432" s="16">
        <f t="shared" si="54"/>
        <v>1.6241751440145518</v>
      </c>
    </row>
    <row r="433" spans="1:4" x14ac:dyDescent="0.25">
      <c r="A433">
        <f t="shared" si="60"/>
        <v>416</v>
      </c>
      <c r="B433" s="15">
        <v>221942</v>
      </c>
      <c r="D433" s="16">
        <f t="shared" si="54"/>
        <v>1.6441921173730965</v>
      </c>
    </row>
    <row r="434" spans="1:4" x14ac:dyDescent="0.25">
      <c r="A434">
        <f t="shared" si="60"/>
        <v>417</v>
      </c>
      <c r="B434" s="15">
        <v>222492</v>
      </c>
      <c r="D434" s="16">
        <f t="shared" si="54"/>
        <v>1.6482666308250578</v>
      </c>
    </row>
    <row r="435" spans="1:4" x14ac:dyDescent="0.25">
      <c r="A435">
        <f t="shared" si="60"/>
        <v>418</v>
      </c>
      <c r="B435" s="15">
        <v>223355</v>
      </c>
      <c r="D435" s="16">
        <f t="shared" si="54"/>
        <v>1.6546599128414989</v>
      </c>
    </row>
    <row r="436" spans="1:4" x14ac:dyDescent="0.25">
      <c r="A436">
        <f t="shared" si="60"/>
        <v>419</v>
      </c>
      <c r="B436" s="15">
        <v>223486</v>
      </c>
      <c r="D436" s="16">
        <f t="shared" si="54"/>
        <v>1.6556303878636933</v>
      </c>
    </row>
    <row r="437" spans="1:4" x14ac:dyDescent="0.25">
      <c r="A437">
        <f t="shared" si="60"/>
        <v>420</v>
      </c>
      <c r="B437" s="15">
        <v>223926</v>
      </c>
      <c r="D437" s="16">
        <f t="shared" si="54"/>
        <v>1.6588899986252625</v>
      </c>
    </row>
    <row r="438" spans="1:4" x14ac:dyDescent="0.25">
      <c r="A438">
        <f t="shared" si="60"/>
        <v>421</v>
      </c>
      <c r="B438" s="15">
        <v>227218</v>
      </c>
      <c r="D438" s="16">
        <f t="shared" si="54"/>
        <v>1.6832778136868201</v>
      </c>
    </row>
    <row r="439" spans="1:4" x14ac:dyDescent="0.25">
      <c r="A439">
        <f t="shared" si="60"/>
        <v>422</v>
      </c>
      <c r="B439" s="15">
        <v>228632</v>
      </c>
      <c r="D439" s="16">
        <f t="shared" si="54"/>
        <v>1.693753017361499</v>
      </c>
    </row>
    <row r="440" spans="1:4" x14ac:dyDescent="0.25">
      <c r="A440">
        <f t="shared" si="60"/>
        <v>423</v>
      </c>
      <c r="B440" s="15">
        <v>228702</v>
      </c>
      <c r="D440" s="16">
        <f t="shared" si="54"/>
        <v>1.6942715918008395</v>
      </c>
    </row>
    <row r="441" spans="1:4" x14ac:dyDescent="0.25">
      <c r="A441">
        <f t="shared" si="60"/>
        <v>424</v>
      </c>
      <c r="B441" s="15">
        <v>230053</v>
      </c>
      <c r="D441" s="16">
        <f t="shared" si="54"/>
        <v>1.7042800784801118</v>
      </c>
    </row>
    <row r="442" spans="1:4" x14ac:dyDescent="0.25">
      <c r="A442">
        <f t="shared" si="60"/>
        <v>425</v>
      </c>
      <c r="B442" s="15">
        <v>231435</v>
      </c>
      <c r="D442" s="16">
        <f t="shared" si="54"/>
        <v>1.7145182195539492</v>
      </c>
    </row>
    <row r="443" spans="1:4" x14ac:dyDescent="0.25">
      <c r="A443">
        <f t="shared" si="60"/>
        <v>426</v>
      </c>
      <c r="B443" s="15">
        <v>231629</v>
      </c>
      <c r="D443" s="16">
        <f t="shared" si="54"/>
        <v>1.7159554115715501</v>
      </c>
    </row>
    <row r="444" spans="1:4" x14ac:dyDescent="0.25">
      <c r="A444">
        <f t="shared" si="60"/>
        <v>427</v>
      </c>
      <c r="B444" s="15">
        <v>232251</v>
      </c>
      <c r="D444" s="16">
        <f t="shared" si="54"/>
        <v>1.7205633158754046</v>
      </c>
    </row>
    <row r="445" spans="1:4" x14ac:dyDescent="0.25">
      <c r="A445">
        <f t="shared" si="60"/>
        <v>428</v>
      </c>
      <c r="B445" s="15">
        <v>233876</v>
      </c>
      <c r="D445" s="16">
        <f t="shared" si="54"/>
        <v>1.7326016510743811</v>
      </c>
    </row>
    <row r="446" spans="1:4" x14ac:dyDescent="0.25">
      <c r="A446">
        <f t="shared" si="60"/>
        <v>429</v>
      </c>
      <c r="B446" s="15">
        <v>233986</v>
      </c>
      <c r="D446" s="16">
        <f t="shared" si="54"/>
        <v>1.7334165537647734</v>
      </c>
    </row>
    <row r="447" spans="1:4" x14ac:dyDescent="0.25">
      <c r="A447">
        <f t="shared" si="60"/>
        <v>430</v>
      </c>
      <c r="B447" s="15">
        <v>234522</v>
      </c>
      <c r="D447" s="16">
        <f t="shared" si="54"/>
        <v>1.7373873523288668</v>
      </c>
    </row>
    <row r="448" spans="1:4" x14ac:dyDescent="0.25">
      <c r="A448">
        <f t="shared" si="60"/>
        <v>431</v>
      </c>
      <c r="B448" s="15">
        <v>236747</v>
      </c>
      <c r="D448" s="16">
        <f t="shared" si="54"/>
        <v>1.7538706112936193</v>
      </c>
    </row>
    <row r="449" spans="1:4" x14ac:dyDescent="0.25">
      <c r="A449">
        <f t="shared" si="60"/>
        <v>432</v>
      </c>
      <c r="B449" s="15">
        <v>237163</v>
      </c>
      <c r="D449" s="16">
        <f t="shared" si="54"/>
        <v>1.7569524251045574</v>
      </c>
    </row>
    <row r="450" spans="1:4" x14ac:dyDescent="0.25">
      <c r="A450">
        <f t="shared" si="60"/>
        <v>433</v>
      </c>
      <c r="B450" s="15">
        <v>238822</v>
      </c>
      <c r="D450" s="16">
        <f t="shared" si="54"/>
        <v>1.769242639316928</v>
      </c>
    </row>
    <row r="451" spans="1:4" x14ac:dyDescent="0.25">
      <c r="A451">
        <f t="shared" si="60"/>
        <v>434</v>
      </c>
      <c r="B451" s="15">
        <v>242452</v>
      </c>
      <c r="D451" s="16">
        <f t="shared" si="54"/>
        <v>1.7961344280998728</v>
      </c>
    </row>
    <row r="452" spans="1:4" x14ac:dyDescent="0.25">
      <c r="A452">
        <f t="shared" si="60"/>
        <v>435</v>
      </c>
      <c r="B452" s="15">
        <v>243061</v>
      </c>
      <c r="D452" s="16">
        <f t="shared" si="54"/>
        <v>1.8006460257221355</v>
      </c>
    </row>
    <row r="453" spans="1:4" x14ac:dyDescent="0.25">
      <c r="A453">
        <f t="shared" si="60"/>
        <v>436</v>
      </c>
      <c r="B453" s="15">
        <v>243382</v>
      </c>
      <c r="D453" s="16">
        <f t="shared" si="54"/>
        <v>1.8030240599368257</v>
      </c>
    </row>
    <row r="454" spans="1:4" x14ac:dyDescent="0.25">
      <c r="A454">
        <f t="shared" si="60"/>
        <v>437</v>
      </c>
      <c r="B454" s="15">
        <v>244226</v>
      </c>
      <c r="D454" s="16">
        <f t="shared" si="54"/>
        <v>1.8092765860340172</v>
      </c>
    </row>
    <row r="455" spans="1:4" x14ac:dyDescent="0.25">
      <c r="A455">
        <f t="shared" si="60"/>
        <v>438</v>
      </c>
      <c r="B455" s="15">
        <v>244501</v>
      </c>
      <c r="D455" s="16">
        <f t="shared" si="54"/>
        <v>1.811313842759998</v>
      </c>
    </row>
    <row r="456" spans="1:4" x14ac:dyDescent="0.25">
      <c r="A456">
        <f t="shared" si="60"/>
        <v>439</v>
      </c>
      <c r="B456" s="15">
        <v>246507</v>
      </c>
      <c r="D456" s="16">
        <f t="shared" si="54"/>
        <v>1.8261747045502423</v>
      </c>
    </row>
    <row r="457" spans="1:4" x14ac:dyDescent="0.25">
      <c r="A457">
        <f t="shared" si="60"/>
        <v>440</v>
      </c>
      <c r="B457" s="15">
        <v>250147</v>
      </c>
      <c r="D457" s="16">
        <f t="shared" si="54"/>
        <v>1.8531405753959502</v>
      </c>
    </row>
    <row r="458" spans="1:4" x14ac:dyDescent="0.25">
      <c r="A458">
        <f t="shared" si="60"/>
        <v>441</v>
      </c>
      <c r="B458" s="15">
        <v>250599</v>
      </c>
      <c r="D458" s="16">
        <f t="shared" si="54"/>
        <v>1.8564890846328348</v>
      </c>
    </row>
    <row r="459" spans="1:4" x14ac:dyDescent="0.25">
      <c r="A459">
        <f t="shared" si="60"/>
        <v>442</v>
      </c>
      <c r="B459" s="15">
        <v>251321</v>
      </c>
      <c r="D459" s="16">
        <f t="shared" si="54"/>
        <v>1.8618378095643184</v>
      </c>
    </row>
    <row r="460" spans="1:4" x14ac:dyDescent="0.25">
      <c r="A460">
        <f t="shared" si="60"/>
        <v>443</v>
      </c>
      <c r="B460" s="15">
        <v>254959</v>
      </c>
      <c r="D460" s="16">
        <f t="shared" si="54"/>
        <v>1.8887888639974737</v>
      </c>
    </row>
    <row r="461" spans="1:4" x14ac:dyDescent="0.25">
      <c r="A461">
        <f t="shared" si="60"/>
        <v>444</v>
      </c>
      <c r="B461" s="15">
        <v>255335</v>
      </c>
      <c r="D461" s="16">
        <f t="shared" si="54"/>
        <v>1.89157434955736</v>
      </c>
    </row>
    <row r="462" spans="1:4" x14ac:dyDescent="0.25">
      <c r="A462">
        <f t="shared" si="60"/>
        <v>445</v>
      </c>
      <c r="B462" s="15">
        <v>256435</v>
      </c>
      <c r="D462" s="16">
        <f t="shared" si="54"/>
        <v>1.8997233764612826</v>
      </c>
    </row>
    <row r="463" spans="1:4" x14ac:dyDescent="0.25">
      <c r="A463">
        <f t="shared" si="60"/>
        <v>446</v>
      </c>
      <c r="B463" s="15">
        <v>256606</v>
      </c>
      <c r="D463" s="16">
        <f t="shared" si="54"/>
        <v>1.9009901797345288</v>
      </c>
    </row>
    <row r="464" spans="1:4" x14ac:dyDescent="0.25">
      <c r="A464">
        <f t="shared" si="60"/>
        <v>447</v>
      </c>
      <c r="B464" s="15">
        <v>259475</v>
      </c>
      <c r="D464" s="16">
        <f t="shared" si="54"/>
        <v>1.9222443235412143</v>
      </c>
    </row>
    <row r="465" spans="1:6" x14ac:dyDescent="0.25">
      <c r="A465">
        <f t="shared" si="60"/>
        <v>448</v>
      </c>
      <c r="B465" s="15">
        <v>259716</v>
      </c>
      <c r="D465" s="16">
        <f t="shared" si="54"/>
        <v>1.924029701253801</v>
      </c>
    </row>
    <row r="466" spans="1:6" x14ac:dyDescent="0.25">
      <c r="A466">
        <f t="shared" si="60"/>
        <v>449</v>
      </c>
      <c r="B466" s="15">
        <v>260038</v>
      </c>
      <c r="D466" s="16">
        <f t="shared" ref="D466:D517" si="62">B466/D$13</f>
        <v>1.9264151436747676</v>
      </c>
    </row>
    <row r="467" spans="1:6" x14ac:dyDescent="0.25">
      <c r="A467">
        <f t="shared" si="60"/>
        <v>450</v>
      </c>
      <c r="B467" s="15">
        <v>260873</v>
      </c>
      <c r="D467" s="16">
        <f t="shared" si="62"/>
        <v>1.9326009959154724</v>
      </c>
    </row>
    <row r="468" spans="1:6" x14ac:dyDescent="0.25">
      <c r="A468">
        <f t="shared" ref="A468:A517" si="63">A467+1</f>
        <v>451</v>
      </c>
      <c r="B468" s="15">
        <v>261042</v>
      </c>
      <c r="D468" s="16">
        <f t="shared" si="62"/>
        <v>1.9338529827761661</v>
      </c>
    </row>
    <row r="469" spans="1:6" x14ac:dyDescent="0.25">
      <c r="A469">
        <f t="shared" si="63"/>
        <v>452</v>
      </c>
      <c r="B469" s="15">
        <v>261241</v>
      </c>
      <c r="D469" s="16">
        <f t="shared" si="62"/>
        <v>1.9353272158251484</v>
      </c>
    </row>
    <row r="470" spans="1:6" x14ac:dyDescent="0.25">
      <c r="A470">
        <f t="shared" si="63"/>
        <v>453</v>
      </c>
      <c r="B470" s="15">
        <v>261337</v>
      </c>
      <c r="D470" s="16">
        <f t="shared" si="62"/>
        <v>1.9360384036276725</v>
      </c>
    </row>
    <row r="471" spans="1:6" x14ac:dyDescent="0.25">
      <c r="A471">
        <f t="shared" si="63"/>
        <v>454</v>
      </c>
      <c r="B471" s="15">
        <v>262850</v>
      </c>
      <c r="D471" s="16">
        <f t="shared" si="62"/>
        <v>1.9472470197237044</v>
      </c>
    </row>
    <row r="472" spans="1:6" x14ac:dyDescent="0.25">
      <c r="A472">
        <f t="shared" si="63"/>
        <v>455</v>
      </c>
      <c r="B472" s="15">
        <v>263283</v>
      </c>
      <c r="D472" s="16">
        <f t="shared" si="62"/>
        <v>1.9504547730413395</v>
      </c>
    </row>
    <row r="473" spans="1:6" x14ac:dyDescent="0.25">
      <c r="A473">
        <f t="shared" si="63"/>
        <v>456</v>
      </c>
      <c r="B473" s="15">
        <v>263432</v>
      </c>
      <c r="D473" s="16">
        <f t="shared" si="62"/>
        <v>1.9515585957765071</v>
      </c>
    </row>
    <row r="474" spans="1:6" x14ac:dyDescent="0.25">
      <c r="A474">
        <f t="shared" si="63"/>
        <v>457</v>
      </c>
      <c r="B474" s="15">
        <v>263617</v>
      </c>
      <c r="D474" s="16">
        <f t="shared" si="62"/>
        <v>1.9529291139376215</v>
      </c>
      <c r="F474" s="16"/>
    </row>
    <row r="475" spans="1:6" x14ac:dyDescent="0.25">
      <c r="A475">
        <f t="shared" si="63"/>
        <v>458</v>
      </c>
      <c r="B475" s="15">
        <v>265548</v>
      </c>
      <c r="D475" s="16">
        <f t="shared" si="62"/>
        <v>1.9672343602571438</v>
      </c>
      <c r="F475" s="16"/>
    </row>
    <row r="476" spans="1:6" x14ac:dyDescent="0.25">
      <c r="A476">
        <f t="shared" si="63"/>
        <v>459</v>
      </c>
      <c r="B476" s="15">
        <v>268242</v>
      </c>
      <c r="D476" s="16">
        <f t="shared" si="62"/>
        <v>1.9871920679654782</v>
      </c>
      <c r="F476" s="16"/>
    </row>
    <row r="477" spans="1:6" x14ac:dyDescent="0.25">
      <c r="A477">
        <f t="shared" si="63"/>
        <v>460</v>
      </c>
      <c r="B477" s="15">
        <v>272777</v>
      </c>
      <c r="D477" s="16">
        <f t="shared" si="62"/>
        <v>2.0207882834284683</v>
      </c>
      <c r="F477" s="16"/>
    </row>
    <row r="478" spans="1:6" x14ac:dyDescent="0.25">
      <c r="A478">
        <f t="shared" si="63"/>
        <v>461</v>
      </c>
      <c r="B478" s="15">
        <v>276228</v>
      </c>
      <c r="D478" s="16">
        <f t="shared" si="62"/>
        <v>2.0463540032879566</v>
      </c>
      <c r="F478" s="16"/>
    </row>
    <row r="479" spans="1:6" x14ac:dyDescent="0.25">
      <c r="A479">
        <f t="shared" si="63"/>
        <v>462</v>
      </c>
      <c r="B479" s="15">
        <v>277259</v>
      </c>
      <c r="D479" s="16">
        <f t="shared" si="62"/>
        <v>2.0539918639588151</v>
      </c>
      <c r="F479" s="16"/>
    </row>
    <row r="480" spans="1:6" x14ac:dyDescent="0.25">
      <c r="A480">
        <f t="shared" si="63"/>
        <v>463</v>
      </c>
      <c r="B480" s="15">
        <v>278428</v>
      </c>
      <c r="D480" s="16">
        <f t="shared" si="62"/>
        <v>2.0626520570958022</v>
      </c>
      <c r="F480" s="16"/>
    </row>
    <row r="481" spans="1:6" x14ac:dyDescent="0.25">
      <c r="A481">
        <f t="shared" si="63"/>
        <v>464</v>
      </c>
      <c r="B481" s="15">
        <v>279481</v>
      </c>
      <c r="D481" s="16">
        <f t="shared" si="62"/>
        <v>2.070452898304739</v>
      </c>
      <c r="F481" s="16"/>
    </row>
    <row r="482" spans="1:6" x14ac:dyDescent="0.25">
      <c r="A482">
        <f t="shared" si="63"/>
        <v>465</v>
      </c>
      <c r="B482" s="15">
        <v>279655</v>
      </c>
      <c r="D482" s="16">
        <f t="shared" si="62"/>
        <v>2.0717419261968142</v>
      </c>
      <c r="F482" s="16"/>
    </row>
    <row r="483" spans="1:6" x14ac:dyDescent="0.25">
      <c r="A483">
        <f t="shared" si="63"/>
        <v>466</v>
      </c>
      <c r="B483" s="15">
        <v>280433</v>
      </c>
      <c r="D483" s="16">
        <f t="shared" si="62"/>
        <v>2.0775055106797704</v>
      </c>
      <c r="F483" s="16"/>
    </row>
    <row r="484" spans="1:6" x14ac:dyDescent="0.25">
      <c r="A484">
        <f t="shared" si="63"/>
        <v>467</v>
      </c>
      <c r="B484" s="15">
        <v>288821</v>
      </c>
      <c r="D484" s="16">
        <f t="shared" si="62"/>
        <v>2.1396455449253189</v>
      </c>
      <c r="F484" s="16"/>
    </row>
    <row r="485" spans="1:6" x14ac:dyDescent="0.25">
      <c r="A485">
        <f t="shared" si="63"/>
        <v>468</v>
      </c>
      <c r="B485" s="15">
        <v>290083</v>
      </c>
      <c r="D485" s="16">
        <f t="shared" si="62"/>
        <v>2.1489947012460009</v>
      </c>
      <c r="F485" s="16"/>
    </row>
    <row r="486" spans="1:6" x14ac:dyDescent="0.25">
      <c r="A486">
        <f t="shared" si="63"/>
        <v>469</v>
      </c>
      <c r="B486" s="15">
        <v>290419</v>
      </c>
      <c r="D486" s="16">
        <f t="shared" si="62"/>
        <v>2.1514838585548355</v>
      </c>
      <c r="F486" s="16"/>
    </row>
    <row r="487" spans="1:6" x14ac:dyDescent="0.25">
      <c r="A487">
        <f t="shared" si="63"/>
        <v>470</v>
      </c>
      <c r="B487" s="15">
        <v>291092</v>
      </c>
      <c r="D487" s="16">
        <f t="shared" si="62"/>
        <v>2.1564695813787811</v>
      </c>
      <c r="F487" s="16"/>
    </row>
    <row r="488" spans="1:6" x14ac:dyDescent="0.25">
      <c r="A488">
        <f t="shared" si="63"/>
        <v>471</v>
      </c>
      <c r="B488" s="15">
        <v>291108</v>
      </c>
      <c r="D488" s="16">
        <f t="shared" si="62"/>
        <v>2.1565881126792017</v>
      </c>
      <c r="F488" s="16"/>
    </row>
    <row r="489" spans="1:6" x14ac:dyDescent="0.25">
      <c r="A489">
        <f t="shared" si="63"/>
        <v>472</v>
      </c>
      <c r="B489" s="15">
        <v>295483</v>
      </c>
      <c r="D489" s="16">
        <f t="shared" si="62"/>
        <v>2.188999015137985</v>
      </c>
      <c r="F489" s="16"/>
    </row>
    <row r="490" spans="1:6" x14ac:dyDescent="0.25">
      <c r="A490">
        <f t="shared" si="63"/>
        <v>473</v>
      </c>
      <c r="B490" s="15">
        <v>297183</v>
      </c>
      <c r="D490" s="16">
        <f t="shared" si="62"/>
        <v>2.2015929658076838</v>
      </c>
      <c r="F490" s="16"/>
    </row>
    <row r="491" spans="1:6" x14ac:dyDescent="0.25">
      <c r="A491">
        <f t="shared" si="63"/>
        <v>474</v>
      </c>
      <c r="B491" s="15">
        <v>297230</v>
      </c>
      <c r="D491" s="16">
        <f t="shared" si="62"/>
        <v>2.2019411515026692</v>
      </c>
      <c r="F491" s="16"/>
    </row>
    <row r="492" spans="1:6" x14ac:dyDescent="0.25">
      <c r="A492">
        <f t="shared" si="63"/>
        <v>475</v>
      </c>
      <c r="B492" s="15">
        <v>297249</v>
      </c>
      <c r="D492" s="16">
        <f t="shared" si="62"/>
        <v>2.2020819074219191</v>
      </c>
      <c r="F492" s="16"/>
    </row>
    <row r="493" spans="1:6" x14ac:dyDescent="0.25">
      <c r="A493">
        <f t="shared" si="63"/>
        <v>476</v>
      </c>
      <c r="B493" s="15">
        <v>307398</v>
      </c>
      <c r="D493" s="16">
        <f t="shared" si="62"/>
        <v>2.27726779292002</v>
      </c>
      <c r="F493" s="16"/>
    </row>
    <row r="494" spans="1:6" x14ac:dyDescent="0.25">
      <c r="A494">
        <f t="shared" si="63"/>
        <v>477</v>
      </c>
      <c r="B494" s="15">
        <v>313891</v>
      </c>
      <c r="D494" s="16">
        <f t="shared" si="62"/>
        <v>2.3253692762719926</v>
      </c>
      <c r="F494" s="16"/>
    </row>
    <row r="495" spans="1:6" x14ac:dyDescent="0.25">
      <c r="A495">
        <f t="shared" si="63"/>
        <v>478</v>
      </c>
      <c r="B495" s="15">
        <v>314422</v>
      </c>
      <c r="D495" s="16">
        <f t="shared" si="62"/>
        <v>2.3293030338047047</v>
      </c>
      <c r="F495" s="16"/>
    </row>
    <row r="496" spans="1:6" x14ac:dyDescent="0.25">
      <c r="A496">
        <f t="shared" si="63"/>
        <v>479</v>
      </c>
      <c r="B496" s="15">
        <v>322513</v>
      </c>
      <c r="D496" s="16">
        <f t="shared" si="62"/>
        <v>2.3892428307861939</v>
      </c>
      <c r="F496" s="16"/>
    </row>
    <row r="497" spans="1:6" x14ac:dyDescent="0.25">
      <c r="A497">
        <f t="shared" si="63"/>
        <v>480</v>
      </c>
      <c r="B497" s="15">
        <v>323415</v>
      </c>
      <c r="D497" s="16">
        <f t="shared" si="62"/>
        <v>2.3959250328474107</v>
      </c>
      <c r="F497" s="16"/>
    </row>
    <row r="498" spans="1:6" x14ac:dyDescent="0.25">
      <c r="A498">
        <f t="shared" si="63"/>
        <v>481</v>
      </c>
      <c r="B498" s="15">
        <v>326021</v>
      </c>
      <c r="D498" s="16">
        <f t="shared" si="62"/>
        <v>2.415230818403431</v>
      </c>
      <c r="F498" s="16"/>
    </row>
    <row r="499" spans="1:6" x14ac:dyDescent="0.25">
      <c r="A499">
        <f t="shared" si="63"/>
        <v>482</v>
      </c>
      <c r="B499" s="15">
        <v>329116</v>
      </c>
      <c r="D499" s="16">
        <f t="shared" si="62"/>
        <v>2.4381592168285589</v>
      </c>
      <c r="F499" s="16"/>
    </row>
    <row r="500" spans="1:6" x14ac:dyDescent="0.25">
      <c r="A500">
        <f t="shared" si="63"/>
        <v>483</v>
      </c>
      <c r="B500" s="15">
        <v>329562</v>
      </c>
      <c r="D500" s="16">
        <f t="shared" si="62"/>
        <v>2.4414632768277857</v>
      </c>
      <c r="F500" s="16"/>
    </row>
    <row r="501" spans="1:6" x14ac:dyDescent="0.25">
      <c r="A501">
        <f t="shared" si="63"/>
        <v>484</v>
      </c>
      <c r="B501" s="15">
        <v>330136</v>
      </c>
      <c r="D501" s="16">
        <f t="shared" si="62"/>
        <v>2.445715587230378</v>
      </c>
      <c r="F501" s="16"/>
    </row>
    <row r="502" spans="1:6" x14ac:dyDescent="0.25">
      <c r="A502">
        <f t="shared" si="63"/>
        <v>485</v>
      </c>
      <c r="B502" s="15">
        <v>338525</v>
      </c>
      <c r="D502" s="16">
        <f t="shared" si="62"/>
        <v>2.5078630296822029</v>
      </c>
      <c r="F502" s="16"/>
    </row>
    <row r="503" spans="1:6" x14ac:dyDescent="0.25">
      <c r="A503">
        <f t="shared" si="63"/>
        <v>486</v>
      </c>
      <c r="B503" s="15">
        <v>341568</v>
      </c>
      <c r="D503" s="16">
        <f t="shared" si="62"/>
        <v>2.5304062013809636</v>
      </c>
      <c r="F503" s="16"/>
    </row>
    <row r="504" spans="1:6" x14ac:dyDescent="0.25">
      <c r="A504">
        <f t="shared" si="63"/>
        <v>487</v>
      </c>
      <c r="B504" s="15">
        <v>348113</v>
      </c>
      <c r="D504" s="16">
        <f t="shared" si="62"/>
        <v>2.5788929114593033</v>
      </c>
      <c r="F504" s="16"/>
    </row>
    <row r="505" spans="1:6" x14ac:dyDescent="0.25">
      <c r="A505">
        <f t="shared" si="63"/>
        <v>488</v>
      </c>
      <c r="B505" s="15">
        <v>355547</v>
      </c>
      <c r="D505" s="16">
        <f t="shared" si="62"/>
        <v>2.633965516917268</v>
      </c>
      <c r="F505" s="16"/>
    </row>
    <row r="506" spans="1:6" x14ac:dyDescent="0.25">
      <c r="A506">
        <f t="shared" si="63"/>
        <v>489</v>
      </c>
      <c r="B506" s="15">
        <v>365513</v>
      </c>
      <c r="D506" s="16">
        <f t="shared" si="62"/>
        <v>2.7077957006668076</v>
      </c>
      <c r="F506" s="16"/>
    </row>
    <row r="507" spans="1:6" x14ac:dyDescent="0.25">
      <c r="A507">
        <f t="shared" si="63"/>
        <v>490</v>
      </c>
      <c r="B507" s="15">
        <v>372216</v>
      </c>
      <c r="D507" s="16">
        <f t="shared" si="62"/>
        <v>2.7574529073368019</v>
      </c>
      <c r="F507" s="16"/>
    </row>
    <row r="508" spans="1:6" x14ac:dyDescent="0.25">
      <c r="A508">
        <f t="shared" si="63"/>
        <v>491</v>
      </c>
      <c r="B508" s="15">
        <v>377429</v>
      </c>
      <c r="D508" s="16">
        <f t="shared" si="62"/>
        <v>2.7960718866551191</v>
      </c>
      <c r="F508" s="16"/>
    </row>
    <row r="509" spans="1:6" x14ac:dyDescent="0.25">
      <c r="A509">
        <f t="shared" si="63"/>
        <v>492</v>
      </c>
      <c r="B509" s="15">
        <v>394222</v>
      </c>
      <c r="D509" s="16">
        <f t="shared" si="62"/>
        <v>2.9204778946529131</v>
      </c>
      <c r="F509" s="16"/>
    </row>
    <row r="510" spans="1:6" x14ac:dyDescent="0.25">
      <c r="A510">
        <f t="shared" si="63"/>
        <v>493</v>
      </c>
      <c r="B510" s="15">
        <v>408087</v>
      </c>
      <c r="D510" s="16">
        <f t="shared" si="62"/>
        <v>3.0231926746737203</v>
      </c>
      <c r="F510" s="16"/>
    </row>
    <row r="511" spans="1:6" x14ac:dyDescent="0.25">
      <c r="A511">
        <f t="shared" si="63"/>
        <v>494</v>
      </c>
      <c r="B511" s="15">
        <v>426211</v>
      </c>
      <c r="D511" s="16">
        <f t="shared" si="62"/>
        <v>3.1574590052252609</v>
      </c>
      <c r="F511" s="16"/>
    </row>
    <row r="512" spans="1:6" x14ac:dyDescent="0.25">
      <c r="A512">
        <f t="shared" si="63"/>
        <v>495</v>
      </c>
      <c r="B512" s="15">
        <v>427021</v>
      </c>
      <c r="D512" s="16">
        <f t="shared" si="62"/>
        <v>3.1634596523090583</v>
      </c>
      <c r="F512" s="16"/>
    </row>
    <row r="513" spans="1:6" x14ac:dyDescent="0.25">
      <c r="A513">
        <f t="shared" si="63"/>
        <v>496</v>
      </c>
      <c r="B513" s="15">
        <v>434603</v>
      </c>
      <c r="D513" s="16">
        <f t="shared" si="62"/>
        <v>3.2196286722959147</v>
      </c>
      <c r="F513" s="16"/>
    </row>
    <row r="514" spans="1:6" x14ac:dyDescent="0.25">
      <c r="A514">
        <f t="shared" si="63"/>
        <v>497</v>
      </c>
      <c r="B514" s="15">
        <v>435868</v>
      </c>
      <c r="D514" s="16">
        <f t="shared" si="62"/>
        <v>3.2290000532354255</v>
      </c>
      <c r="F514" s="16"/>
    </row>
    <row r="515" spans="1:6" x14ac:dyDescent="0.25">
      <c r="A515">
        <f t="shared" si="63"/>
        <v>498</v>
      </c>
      <c r="B515" s="15">
        <v>490550</v>
      </c>
      <c r="D515" s="16">
        <f t="shared" si="62"/>
        <v>3.6340955888356978</v>
      </c>
      <c r="F515" s="16"/>
    </row>
    <row r="516" spans="1:6" x14ac:dyDescent="0.25">
      <c r="A516">
        <f t="shared" si="63"/>
        <v>499</v>
      </c>
      <c r="B516" s="36">
        <v>529825</v>
      </c>
      <c r="D516" s="16">
        <f t="shared" si="62"/>
        <v>3.9250528903371187</v>
      </c>
      <c r="F516" s="16"/>
    </row>
    <row r="517" spans="1:6" x14ac:dyDescent="0.25">
      <c r="A517">
        <f t="shared" si="63"/>
        <v>500</v>
      </c>
      <c r="B517" s="76">
        <v>538952</v>
      </c>
      <c r="D517" s="16">
        <f t="shared" si="62"/>
        <v>3.9926675890208481</v>
      </c>
      <c r="F517" s="16"/>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18"/>
  <sheetViews>
    <sheetView workbookViewId="0"/>
  </sheetViews>
  <sheetFormatPr defaultColWidth="9" defaultRowHeight="13.8" x14ac:dyDescent="0.25"/>
  <cols>
    <col min="1" max="6" width="9" style="3"/>
    <col min="7" max="7" width="11.09765625" style="3" bestFit="1" customWidth="1"/>
    <col min="8" max="8" width="9" style="3"/>
    <col min="9" max="9" width="10.09765625" style="3" bestFit="1" customWidth="1"/>
    <col min="10" max="16384" width="9" style="3"/>
  </cols>
  <sheetData>
    <row r="1" spans="1:7" x14ac:dyDescent="0.25">
      <c r="A1" s="2" t="s">
        <v>108</v>
      </c>
    </row>
    <row r="2" spans="1:7" x14ac:dyDescent="0.25">
      <c r="A2" s="4" t="s">
        <v>109</v>
      </c>
    </row>
    <row r="3" spans="1:7" x14ac:dyDescent="0.25">
      <c r="A3" s="4" t="s">
        <v>110</v>
      </c>
    </row>
    <row r="4" spans="1:7" x14ac:dyDescent="0.25">
      <c r="A4" s="7" t="s">
        <v>111</v>
      </c>
    </row>
    <row r="7" spans="1:7" x14ac:dyDescent="0.25">
      <c r="A7" s="7" t="s">
        <v>112</v>
      </c>
      <c r="B7" s="7"/>
      <c r="C7" s="7"/>
      <c r="D7" s="7"/>
      <c r="E7" s="7"/>
      <c r="F7" s="7"/>
      <c r="G7" s="43">
        <v>202329</v>
      </c>
    </row>
    <row r="8" spans="1:7" ht="14.4" thickBot="1" x14ac:dyDescent="0.3">
      <c r="G8" s="50"/>
    </row>
    <row r="9" spans="1:7" ht="14.4" thickBot="1" x14ac:dyDescent="0.3">
      <c r="F9" s="29" t="s">
        <v>113</v>
      </c>
      <c r="G9" s="78"/>
    </row>
    <row r="10" spans="1:7" x14ac:dyDescent="0.25">
      <c r="G10" s="50"/>
    </row>
    <row r="11" spans="1:7" x14ac:dyDescent="0.25">
      <c r="G11" s="50"/>
    </row>
    <row r="12" spans="1:7" x14ac:dyDescent="0.25">
      <c r="G12" s="50"/>
    </row>
    <row r="13" spans="1:7" x14ac:dyDescent="0.25">
      <c r="G13" s="50"/>
    </row>
    <row r="14" spans="1:7" x14ac:dyDescent="0.25">
      <c r="G14" s="50"/>
    </row>
    <row r="15" spans="1:7" x14ac:dyDescent="0.25">
      <c r="A15" s="7" t="s">
        <v>114</v>
      </c>
      <c r="B15" s="7"/>
      <c r="C15" s="7"/>
      <c r="D15" s="7"/>
      <c r="E15" s="7"/>
      <c r="F15" s="7"/>
      <c r="G15" s="86">
        <v>202329</v>
      </c>
    </row>
    <row r="16" spans="1:7" x14ac:dyDescent="0.25">
      <c r="D16" s="7" t="s">
        <v>115</v>
      </c>
      <c r="F16" s="7"/>
      <c r="G16" s="43">
        <v>67443</v>
      </c>
    </row>
    <row r="17" spans="6:7" ht="14.4" thickBot="1" x14ac:dyDescent="0.3"/>
    <row r="18" spans="6:7" ht="14.4" thickBot="1" x14ac:dyDescent="0.3">
      <c r="F18" s="29" t="s">
        <v>116</v>
      </c>
      <c r="G18" s="78"/>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27"/>
  <sheetViews>
    <sheetView workbookViewId="0"/>
  </sheetViews>
  <sheetFormatPr defaultRowHeight="13.8" x14ac:dyDescent="0.25"/>
  <cols>
    <col min="1" max="2" width="12.59765625" customWidth="1"/>
    <col min="3" max="3" width="11.09765625" bestFit="1" customWidth="1"/>
    <col min="7" max="7" width="11.09765625" bestFit="1" customWidth="1"/>
    <col min="9" max="9" width="10.09765625" bestFit="1" customWidth="1"/>
  </cols>
  <sheetData>
    <row r="1" spans="1:9" x14ac:dyDescent="0.25">
      <c r="A1" s="1" t="s">
        <v>108</v>
      </c>
    </row>
    <row r="2" spans="1:9" x14ac:dyDescent="0.25">
      <c r="A2" s="13" t="s">
        <v>109</v>
      </c>
    </row>
    <row r="3" spans="1:9" x14ac:dyDescent="0.25">
      <c r="A3" s="13" t="s">
        <v>110</v>
      </c>
    </row>
    <row r="4" spans="1:9" x14ac:dyDescent="0.25">
      <c r="A4" t="s">
        <v>111</v>
      </c>
    </row>
    <row r="7" spans="1:9" x14ac:dyDescent="0.25">
      <c r="A7" t="s">
        <v>112</v>
      </c>
      <c r="G7" s="54">
        <v>202329</v>
      </c>
    </row>
    <row r="8" spans="1:9" x14ac:dyDescent="0.25">
      <c r="A8" t="s">
        <v>114</v>
      </c>
      <c r="G8" s="87">
        <v>202329</v>
      </c>
      <c r="I8" s="23"/>
    </row>
    <row r="9" spans="1:9" x14ac:dyDescent="0.25">
      <c r="D9" t="s">
        <v>115</v>
      </c>
      <c r="G9" s="54">
        <v>67443</v>
      </c>
      <c r="I9" s="15"/>
    </row>
    <row r="12" spans="1:9" x14ac:dyDescent="0.25">
      <c r="A12" s="66" t="s">
        <v>117</v>
      </c>
    </row>
    <row r="13" spans="1:9" x14ac:dyDescent="0.25">
      <c r="A13" t="s">
        <v>118</v>
      </c>
      <c r="C13" s="15">
        <f>Limited_Loss</f>
        <v>134985.44218457496</v>
      </c>
    </row>
    <row r="14" spans="1:9" x14ac:dyDescent="0.25">
      <c r="A14" t="s">
        <v>119</v>
      </c>
      <c r="C14" s="83">
        <f>ROUND(Agg_Ded_Limit/Limited_Loss,1)</f>
        <v>1.5</v>
      </c>
    </row>
    <row r="15" spans="1:9" ht="14.4" thickBot="1" x14ac:dyDescent="0.3">
      <c r="A15" t="s">
        <v>120</v>
      </c>
      <c r="C15" s="104">
        <f>Insurance_Charge_Percentage_1.5</f>
        <v>0.11751999999999914</v>
      </c>
    </row>
    <row r="16" spans="1:9" ht="14.4" thickBot="1" x14ac:dyDescent="0.3">
      <c r="A16" s="1" t="s">
        <v>121</v>
      </c>
      <c r="C16" s="65">
        <f>Limited_Loss*Insurance_Charge_Percentage_1.5</f>
        <v>15863.489165531133</v>
      </c>
    </row>
    <row r="19" spans="1:3" x14ac:dyDescent="0.25">
      <c r="A19" s="66" t="s">
        <v>122</v>
      </c>
    </row>
    <row r="20" spans="1:3" x14ac:dyDescent="0.25">
      <c r="A20" t="s">
        <v>118</v>
      </c>
      <c r="C20" s="15">
        <f>Limited_Loss</f>
        <v>134985.44218457496</v>
      </c>
    </row>
    <row r="21" spans="1:3" x14ac:dyDescent="0.25">
      <c r="A21" t="s">
        <v>123</v>
      </c>
      <c r="C21" s="83">
        <f>ROUND(Maximum_Ratable_Loss/Limited_Loss,1)</f>
        <v>1.5</v>
      </c>
    </row>
    <row r="22" spans="1:3" x14ac:dyDescent="0.25">
      <c r="A22" t="s">
        <v>120</v>
      </c>
      <c r="C22" s="104">
        <f>Insurance_Charge_Percentage_1.5</f>
        <v>0.11751999999999914</v>
      </c>
    </row>
    <row r="23" spans="1:3" x14ac:dyDescent="0.25">
      <c r="A23" t="s">
        <v>121</v>
      </c>
      <c r="C23" s="23">
        <f>Limited_Loss*Insurance_Charge_Percentage_1.5</f>
        <v>15863.489165531133</v>
      </c>
    </row>
    <row r="24" spans="1:3" x14ac:dyDescent="0.25">
      <c r="A24" t="s">
        <v>124</v>
      </c>
      <c r="C24" s="83">
        <f>ROUND(Minimum_Ratable_Loss/Limited_Loss,1)</f>
        <v>0.5</v>
      </c>
    </row>
    <row r="25" spans="1:3" x14ac:dyDescent="0.25">
      <c r="A25" t="s">
        <v>125</v>
      </c>
      <c r="C25" s="105">
        <f>Insurance_Charge_Percentage_0.5+C24-1</f>
        <v>7.6639999999999375E-2</v>
      </c>
    </row>
    <row r="26" spans="1:3" ht="14.4" thickBot="1" x14ac:dyDescent="0.3">
      <c r="A26" t="s">
        <v>126</v>
      </c>
      <c r="C26" s="15">
        <f>Limited_Loss*Insurance_Savings_0.5</f>
        <v>10345.28428902574</v>
      </c>
    </row>
    <row r="27" spans="1:3" ht="14.4" thickBot="1" x14ac:dyDescent="0.3">
      <c r="A27" s="1" t="s">
        <v>116</v>
      </c>
      <c r="C27" s="65">
        <f>Insurance_Charge_Dollars_1.5-Insurance_Savings_Dollars_0.5</f>
        <v>5518.2048765053933</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6"/>
  <sheetViews>
    <sheetView workbookViewId="0"/>
  </sheetViews>
  <sheetFormatPr defaultColWidth="9" defaultRowHeight="13.8" x14ac:dyDescent="0.25"/>
  <cols>
    <col min="1" max="1" width="15.59765625" style="3" customWidth="1"/>
    <col min="2" max="5" width="10.69921875" style="3" customWidth="1"/>
    <col min="6" max="6" width="12.59765625" style="3" customWidth="1"/>
    <col min="7" max="16384" width="9" style="3"/>
  </cols>
  <sheetData>
    <row r="1" spans="1:6" x14ac:dyDescent="0.25">
      <c r="A1" s="2" t="s">
        <v>127</v>
      </c>
    </row>
    <row r="2" spans="1:6" x14ac:dyDescent="0.25">
      <c r="A2" s="2"/>
    </row>
    <row r="3" spans="1:6" x14ac:dyDescent="0.25">
      <c r="A3" s="2"/>
    </row>
    <row r="4" spans="1:6" x14ac:dyDescent="0.25">
      <c r="A4" s="93" t="s">
        <v>165</v>
      </c>
    </row>
    <row r="5" spans="1:6" ht="14.4" thickBot="1" x14ac:dyDescent="0.3"/>
    <row r="6" spans="1:6" ht="14.4" thickBot="1" x14ac:dyDescent="0.3">
      <c r="A6" s="7" t="s">
        <v>69</v>
      </c>
      <c r="F6" s="10"/>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21"/>
  <sheetViews>
    <sheetView workbookViewId="0"/>
  </sheetViews>
  <sheetFormatPr defaultRowHeight="13.8" x14ac:dyDescent="0.25"/>
  <cols>
    <col min="1" max="1" width="15.59765625" customWidth="1"/>
    <col min="2" max="5" width="10.69921875" customWidth="1"/>
    <col min="6" max="6" width="11.09765625" bestFit="1" customWidth="1"/>
  </cols>
  <sheetData>
    <row r="1" spans="1:6" x14ac:dyDescent="0.25">
      <c r="A1" s="1" t="s">
        <v>127</v>
      </c>
    </row>
    <row r="2" spans="1:6" x14ac:dyDescent="0.25">
      <c r="A2" s="1"/>
    </row>
    <row r="3" spans="1:6" x14ac:dyDescent="0.25">
      <c r="A3" s="1"/>
    </row>
    <row r="4" spans="1:6" x14ac:dyDescent="0.25">
      <c r="A4" s="93" t="s">
        <v>165</v>
      </c>
    </row>
    <row r="6" spans="1:6" x14ac:dyDescent="0.25">
      <c r="A6" t="s">
        <v>64</v>
      </c>
      <c r="F6" s="69">
        <f>LAE</f>
        <v>0.1</v>
      </c>
    </row>
    <row r="7" spans="1:6" x14ac:dyDescent="0.25">
      <c r="A7" t="s">
        <v>171</v>
      </c>
      <c r="F7" s="69">
        <f>Premium_Tax</f>
        <v>0.03</v>
      </c>
    </row>
    <row r="8" spans="1:6" x14ac:dyDescent="0.25">
      <c r="A8" t="s">
        <v>169</v>
      </c>
      <c r="F8" s="69">
        <f>Commission</f>
        <v>0.1</v>
      </c>
    </row>
    <row r="9" spans="1:6" x14ac:dyDescent="0.25">
      <c r="A9" t="s">
        <v>65</v>
      </c>
      <c r="F9" s="15">
        <f>Fixed_Expense</f>
        <v>50000</v>
      </c>
    </row>
    <row r="10" spans="1:6" x14ac:dyDescent="0.25">
      <c r="A10" t="s">
        <v>77</v>
      </c>
      <c r="F10" s="69">
        <f>UW_Profit</f>
        <v>7.0000000000000007E-2</v>
      </c>
    </row>
    <row r="11" spans="1:6" x14ac:dyDescent="0.25">
      <c r="A11" t="s">
        <v>66</v>
      </c>
      <c r="F11" s="15">
        <v>100000</v>
      </c>
    </row>
    <row r="12" spans="1:6" x14ac:dyDescent="0.25">
      <c r="A12" t="s">
        <v>67</v>
      </c>
      <c r="F12" s="88">
        <f>Agg_Ded_Limit</f>
        <v>202329</v>
      </c>
    </row>
    <row r="14" spans="1:6" x14ac:dyDescent="0.25">
      <c r="A14" t="s">
        <v>128</v>
      </c>
      <c r="F14" s="15">
        <f>Modified_Expected_Losses</f>
        <v>641577.26630169584</v>
      </c>
    </row>
    <row r="15" spans="1:6" x14ac:dyDescent="0.25">
      <c r="A15" t="s">
        <v>72</v>
      </c>
      <c r="F15" s="79">
        <f>Modified_Expected_Losses*LAE</f>
        <v>64157.726630169585</v>
      </c>
    </row>
    <row r="16" spans="1:6" x14ac:dyDescent="0.25">
      <c r="A16" t="s">
        <v>129</v>
      </c>
      <c r="F16" s="15">
        <f>Per_Occurrence_Excess</f>
        <v>506591.82411712088</v>
      </c>
    </row>
    <row r="17" spans="1:6" ht="14.4" thickBot="1" x14ac:dyDescent="0.3">
      <c r="A17" t="s">
        <v>130</v>
      </c>
      <c r="F17" s="23">
        <f>Insurance_Charge_Dollars_1.5</f>
        <v>15863.489165531133</v>
      </c>
    </row>
    <row r="18" spans="1:6" ht="14.4" thickBot="1" x14ac:dyDescent="0.3">
      <c r="A18" s="1" t="s">
        <v>69</v>
      </c>
      <c r="F18" s="75">
        <f>((Per_Occurrence_Excess+Insurance_Charge_Dollars_1.5)*(1+UW_Profit)+Fixed_Expense+LAE_Dollars)/(1-Premium_Tax-Commission)</f>
        <v>773775.76073862892</v>
      </c>
    </row>
    <row r="19" spans="1:6" x14ac:dyDescent="0.25">
      <c r="A19" t="s">
        <v>131</v>
      </c>
      <c r="F19" s="15">
        <f>LD_Premium_NoAggDedLimit</f>
        <v>754265.49245458492</v>
      </c>
    </row>
    <row r="20" spans="1:6" x14ac:dyDescent="0.25">
      <c r="A20" t="s">
        <v>132</v>
      </c>
      <c r="F20" s="23">
        <f>F18-F19</f>
        <v>19510.268284043996</v>
      </c>
    </row>
    <row r="21" spans="1:6" x14ac:dyDescent="0.25">
      <c r="A21" t="s">
        <v>199</v>
      </c>
      <c r="F21" s="15">
        <f>(Insurance_Charge_Dollars_1.5*(1+UW_Profit))/(1-Premium_Tax-Commission)</f>
        <v>19510.268284044039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13"/>
  <sheetViews>
    <sheetView zoomScaleNormal="100" workbookViewId="0"/>
  </sheetViews>
  <sheetFormatPr defaultColWidth="9" defaultRowHeight="13.8" x14ac:dyDescent="0.25"/>
  <cols>
    <col min="1" max="1" width="9" style="3"/>
    <col min="2" max="2" width="11.09765625" style="3" bestFit="1" customWidth="1"/>
    <col min="3" max="16384" width="9" style="3"/>
  </cols>
  <sheetData>
    <row r="1" spans="1:6" x14ac:dyDescent="0.25">
      <c r="A1" s="2" t="s">
        <v>173</v>
      </c>
    </row>
    <row r="2" spans="1:6" x14ac:dyDescent="0.25">
      <c r="B2" s="4" t="s">
        <v>174</v>
      </c>
    </row>
    <row r="3" spans="1:6" x14ac:dyDescent="0.25">
      <c r="B3" s="4" t="s">
        <v>175</v>
      </c>
    </row>
    <row r="4" spans="1:6" x14ac:dyDescent="0.25">
      <c r="B4" s="4" t="s">
        <v>176</v>
      </c>
    </row>
    <row r="5" spans="1:6" x14ac:dyDescent="0.25">
      <c r="B5" s="4"/>
    </row>
    <row r="6" spans="1:6" x14ac:dyDescent="0.25">
      <c r="A6" s="2" t="s">
        <v>14</v>
      </c>
    </row>
    <row r="7" spans="1:6" x14ac:dyDescent="0.25">
      <c r="A7" s="5"/>
      <c r="B7" s="3" t="s">
        <v>162</v>
      </c>
    </row>
    <row r="8" spans="1:6" x14ac:dyDescent="0.25">
      <c r="A8" s="5"/>
    </row>
    <row r="9" spans="1:6" x14ac:dyDescent="0.25">
      <c r="A9" s="5"/>
    </row>
    <row r="10" spans="1:6" x14ac:dyDescent="0.25">
      <c r="A10" s="6" t="s">
        <v>15</v>
      </c>
      <c r="B10" s="6" t="s">
        <v>16</v>
      </c>
      <c r="C10" s="4" t="s">
        <v>17</v>
      </c>
    </row>
    <row r="11" spans="1:6" x14ac:dyDescent="0.25">
      <c r="A11" s="7">
        <v>1</v>
      </c>
      <c r="B11" s="8">
        <v>13</v>
      </c>
    </row>
    <row r="12" spans="1:6" ht="14.4" thickBot="1" x14ac:dyDescent="0.3">
      <c r="A12" s="7">
        <f>A11+1</f>
        <v>2</v>
      </c>
      <c r="B12" s="8">
        <v>152</v>
      </c>
    </row>
    <row r="13" spans="1:6" ht="14.4" thickBot="1" x14ac:dyDescent="0.3">
      <c r="A13" s="7">
        <f t="shared" ref="A13:A76" si="0">A12+1</f>
        <v>3</v>
      </c>
      <c r="B13" s="8">
        <v>19785</v>
      </c>
      <c r="D13" s="9" t="s">
        <v>18</v>
      </c>
      <c r="E13" s="10"/>
    </row>
    <row r="14" spans="1:6" ht="14.4" thickBot="1" x14ac:dyDescent="0.3">
      <c r="A14" s="7">
        <f t="shared" si="0"/>
        <v>4</v>
      </c>
      <c r="B14" s="8">
        <v>2078</v>
      </c>
      <c r="D14" s="9" t="s">
        <v>19</v>
      </c>
      <c r="E14" s="10"/>
    </row>
    <row r="15" spans="1:6" x14ac:dyDescent="0.25">
      <c r="A15" s="7">
        <f t="shared" si="0"/>
        <v>5</v>
      </c>
      <c r="B15" s="8">
        <v>30435</v>
      </c>
    </row>
    <row r="16" spans="1:6" ht="14.4" thickBot="1" x14ac:dyDescent="0.3">
      <c r="A16" s="7">
        <f t="shared" si="0"/>
        <v>6</v>
      </c>
      <c r="B16" s="8">
        <v>2468</v>
      </c>
      <c r="E16" s="11" t="s">
        <v>20</v>
      </c>
      <c r="F16" s="11" t="s">
        <v>21</v>
      </c>
    </row>
    <row r="17" spans="1:6" ht="14.4" thickBot="1" x14ac:dyDescent="0.3">
      <c r="A17" s="7">
        <f t="shared" si="0"/>
        <v>7</v>
      </c>
      <c r="B17" s="8">
        <v>2312</v>
      </c>
      <c r="D17" s="7" t="s">
        <v>22</v>
      </c>
      <c r="E17" s="96">
        <f>EXP(E13+(E14^2)/2)</f>
        <v>1</v>
      </c>
      <c r="F17" s="10"/>
    </row>
    <row r="18" spans="1:6" ht="14.4" thickBot="1" x14ac:dyDescent="0.3">
      <c r="A18" s="7">
        <f t="shared" si="0"/>
        <v>8</v>
      </c>
      <c r="B18" s="8">
        <v>741</v>
      </c>
      <c r="D18" s="7" t="s">
        <v>23</v>
      </c>
      <c r="E18" s="96">
        <f>SQRT((EXP(E14^2)-1)*EXP(2*E13+E14^2))</f>
        <v>0</v>
      </c>
      <c r="F18" s="10"/>
    </row>
    <row r="19" spans="1:6" x14ac:dyDescent="0.25">
      <c r="A19" s="7">
        <f t="shared" si="0"/>
        <v>9</v>
      </c>
      <c r="B19" s="8">
        <v>1217</v>
      </c>
    </row>
    <row r="20" spans="1:6" x14ac:dyDescent="0.25">
      <c r="A20" s="7">
        <f t="shared" si="0"/>
        <v>10</v>
      </c>
      <c r="B20" s="8">
        <v>343</v>
      </c>
    </row>
    <row r="21" spans="1:6" x14ac:dyDescent="0.25">
      <c r="A21" s="7">
        <f t="shared" si="0"/>
        <v>11</v>
      </c>
      <c r="B21" s="8">
        <v>105146</v>
      </c>
    </row>
    <row r="22" spans="1:6" x14ac:dyDescent="0.25">
      <c r="A22" s="7">
        <f t="shared" si="0"/>
        <v>12</v>
      </c>
      <c r="B22" s="8">
        <v>25604</v>
      </c>
    </row>
    <row r="23" spans="1:6" x14ac:dyDescent="0.25">
      <c r="A23" s="7">
        <f t="shared" si="0"/>
        <v>13</v>
      </c>
      <c r="B23" s="8">
        <v>2540</v>
      </c>
    </row>
    <row r="24" spans="1:6" x14ac:dyDescent="0.25">
      <c r="A24" s="7">
        <f t="shared" si="0"/>
        <v>14</v>
      </c>
      <c r="B24" s="8">
        <v>4815</v>
      </c>
    </row>
    <row r="25" spans="1:6" x14ac:dyDescent="0.25">
      <c r="A25" s="7">
        <f t="shared" si="0"/>
        <v>15</v>
      </c>
      <c r="B25" s="8">
        <v>7704</v>
      </c>
    </row>
    <row r="26" spans="1:6" x14ac:dyDescent="0.25">
      <c r="A26" s="7">
        <f t="shared" si="0"/>
        <v>16</v>
      </c>
      <c r="B26" s="8">
        <v>741</v>
      </c>
    </row>
    <row r="27" spans="1:6" x14ac:dyDescent="0.25">
      <c r="A27" s="7">
        <f t="shared" si="0"/>
        <v>17</v>
      </c>
      <c r="B27" s="8">
        <v>2423</v>
      </c>
    </row>
    <row r="28" spans="1:6" x14ac:dyDescent="0.25">
      <c r="A28" s="7">
        <f t="shared" si="0"/>
        <v>18</v>
      </c>
      <c r="B28" s="8">
        <v>13410</v>
      </c>
    </row>
    <row r="29" spans="1:6" x14ac:dyDescent="0.25">
      <c r="A29" s="7">
        <f t="shared" si="0"/>
        <v>19</v>
      </c>
      <c r="B29" s="8">
        <v>41015</v>
      </c>
    </row>
    <row r="30" spans="1:6" x14ac:dyDescent="0.25">
      <c r="A30" s="7">
        <f t="shared" si="0"/>
        <v>20</v>
      </c>
      <c r="B30" s="8">
        <v>227</v>
      </c>
    </row>
    <row r="31" spans="1:6" x14ac:dyDescent="0.25">
      <c r="A31" s="7">
        <f t="shared" si="0"/>
        <v>21</v>
      </c>
      <c r="B31" s="8">
        <v>13080</v>
      </c>
    </row>
    <row r="32" spans="1:6" x14ac:dyDescent="0.25">
      <c r="A32" s="7">
        <f t="shared" si="0"/>
        <v>22</v>
      </c>
      <c r="B32" s="8">
        <v>28350</v>
      </c>
    </row>
    <row r="33" spans="1:2" x14ac:dyDescent="0.25">
      <c r="A33" s="7">
        <f t="shared" si="0"/>
        <v>23</v>
      </c>
      <c r="B33" s="8">
        <v>9596</v>
      </c>
    </row>
    <row r="34" spans="1:2" x14ac:dyDescent="0.25">
      <c r="A34" s="7">
        <f t="shared" si="0"/>
        <v>24</v>
      </c>
      <c r="B34" s="8">
        <v>133</v>
      </c>
    </row>
    <row r="35" spans="1:2" x14ac:dyDescent="0.25">
      <c r="A35" s="7">
        <f t="shared" si="0"/>
        <v>25</v>
      </c>
      <c r="B35" s="8">
        <v>17600</v>
      </c>
    </row>
    <row r="36" spans="1:2" x14ac:dyDescent="0.25">
      <c r="A36" s="7">
        <f t="shared" si="0"/>
        <v>26</v>
      </c>
      <c r="B36" s="8">
        <v>21</v>
      </c>
    </row>
    <row r="37" spans="1:2" x14ac:dyDescent="0.25">
      <c r="A37" s="7">
        <f t="shared" si="0"/>
        <v>27</v>
      </c>
      <c r="B37" s="8">
        <v>120</v>
      </c>
    </row>
    <row r="38" spans="1:2" x14ac:dyDescent="0.25">
      <c r="A38" s="7">
        <f t="shared" si="0"/>
        <v>28</v>
      </c>
      <c r="B38" s="8">
        <v>1014</v>
      </c>
    </row>
    <row r="39" spans="1:2" x14ac:dyDescent="0.25">
      <c r="A39" s="7">
        <f t="shared" si="0"/>
        <v>29</v>
      </c>
      <c r="B39" s="8">
        <v>86744</v>
      </c>
    </row>
    <row r="40" spans="1:2" x14ac:dyDescent="0.25">
      <c r="A40" s="7">
        <f t="shared" si="0"/>
        <v>30</v>
      </c>
      <c r="B40" s="8">
        <v>9336</v>
      </c>
    </row>
    <row r="41" spans="1:2" x14ac:dyDescent="0.25">
      <c r="A41" s="7">
        <f t="shared" si="0"/>
        <v>31</v>
      </c>
      <c r="B41" s="8">
        <v>3080</v>
      </c>
    </row>
    <row r="42" spans="1:2" x14ac:dyDescent="0.25">
      <c r="A42" s="7">
        <f t="shared" si="0"/>
        <v>32</v>
      </c>
      <c r="B42" s="8">
        <v>137751</v>
      </c>
    </row>
    <row r="43" spans="1:2" x14ac:dyDescent="0.25">
      <c r="A43" s="7">
        <f t="shared" si="0"/>
        <v>33</v>
      </c>
      <c r="B43" s="8">
        <v>18</v>
      </c>
    </row>
    <row r="44" spans="1:2" x14ac:dyDescent="0.25">
      <c r="A44" s="7">
        <f t="shared" si="0"/>
        <v>34</v>
      </c>
      <c r="B44" s="8">
        <v>136</v>
      </c>
    </row>
    <row r="45" spans="1:2" x14ac:dyDescent="0.25">
      <c r="A45" s="7">
        <f t="shared" si="0"/>
        <v>35</v>
      </c>
      <c r="B45" s="8">
        <v>9553</v>
      </c>
    </row>
    <row r="46" spans="1:2" x14ac:dyDescent="0.25">
      <c r="A46" s="7">
        <f t="shared" si="0"/>
        <v>36</v>
      </c>
      <c r="B46" s="8">
        <v>1181</v>
      </c>
    </row>
    <row r="47" spans="1:2" x14ac:dyDescent="0.25">
      <c r="A47" s="7">
        <f t="shared" si="0"/>
        <v>37</v>
      </c>
      <c r="B47" s="8">
        <v>13921</v>
      </c>
    </row>
    <row r="48" spans="1:2" x14ac:dyDescent="0.25">
      <c r="A48" s="7">
        <f t="shared" si="0"/>
        <v>38</v>
      </c>
      <c r="B48" s="8">
        <v>34</v>
      </c>
    </row>
    <row r="49" spans="1:2" x14ac:dyDescent="0.25">
      <c r="A49" s="7">
        <f t="shared" si="0"/>
        <v>39</v>
      </c>
      <c r="B49" s="8">
        <v>2176</v>
      </c>
    </row>
    <row r="50" spans="1:2" x14ac:dyDescent="0.25">
      <c r="A50" s="7">
        <f t="shared" si="0"/>
        <v>40</v>
      </c>
      <c r="B50" s="8">
        <v>176</v>
      </c>
    </row>
    <row r="51" spans="1:2" x14ac:dyDescent="0.25">
      <c r="A51" s="7">
        <f t="shared" si="0"/>
        <v>41</v>
      </c>
      <c r="B51" s="8">
        <v>1526</v>
      </c>
    </row>
    <row r="52" spans="1:2" x14ac:dyDescent="0.25">
      <c r="A52" s="7">
        <f t="shared" si="0"/>
        <v>42</v>
      </c>
      <c r="B52" s="8">
        <v>2188</v>
      </c>
    </row>
    <row r="53" spans="1:2" x14ac:dyDescent="0.25">
      <c r="A53" s="7">
        <f t="shared" si="0"/>
        <v>43</v>
      </c>
      <c r="B53" s="8">
        <v>2389</v>
      </c>
    </row>
    <row r="54" spans="1:2" x14ac:dyDescent="0.25">
      <c r="A54" s="7">
        <f t="shared" si="0"/>
        <v>44</v>
      </c>
      <c r="B54" s="8">
        <v>11650</v>
      </c>
    </row>
    <row r="55" spans="1:2" x14ac:dyDescent="0.25">
      <c r="A55" s="7">
        <f t="shared" si="0"/>
        <v>45</v>
      </c>
      <c r="B55" s="8">
        <v>223816</v>
      </c>
    </row>
    <row r="56" spans="1:2" x14ac:dyDescent="0.25">
      <c r="A56" s="7">
        <f t="shared" si="0"/>
        <v>46</v>
      </c>
      <c r="B56" s="8">
        <v>2397</v>
      </c>
    </row>
    <row r="57" spans="1:2" x14ac:dyDescent="0.25">
      <c r="A57" s="7">
        <f t="shared" si="0"/>
        <v>47</v>
      </c>
      <c r="B57" s="8">
        <v>70874</v>
      </c>
    </row>
    <row r="58" spans="1:2" x14ac:dyDescent="0.25">
      <c r="A58" s="7">
        <f t="shared" si="0"/>
        <v>48</v>
      </c>
      <c r="B58" s="8">
        <v>4426</v>
      </c>
    </row>
    <row r="59" spans="1:2" x14ac:dyDescent="0.25">
      <c r="A59" s="7">
        <f t="shared" si="0"/>
        <v>49</v>
      </c>
      <c r="B59" s="8">
        <v>1763</v>
      </c>
    </row>
    <row r="60" spans="1:2" x14ac:dyDescent="0.25">
      <c r="A60" s="7">
        <f t="shared" si="0"/>
        <v>50</v>
      </c>
      <c r="B60" s="8">
        <v>1333</v>
      </c>
    </row>
    <row r="61" spans="1:2" x14ac:dyDescent="0.25">
      <c r="A61" s="7">
        <f t="shared" si="0"/>
        <v>51</v>
      </c>
      <c r="B61" s="8">
        <v>9066</v>
      </c>
    </row>
    <row r="62" spans="1:2" x14ac:dyDescent="0.25">
      <c r="A62" s="7">
        <f t="shared" si="0"/>
        <v>52</v>
      </c>
      <c r="B62" s="8">
        <v>456027</v>
      </c>
    </row>
    <row r="63" spans="1:2" x14ac:dyDescent="0.25">
      <c r="A63" s="7">
        <f t="shared" si="0"/>
        <v>53</v>
      </c>
      <c r="B63" s="8">
        <v>2214</v>
      </c>
    </row>
    <row r="64" spans="1:2" x14ac:dyDescent="0.25">
      <c r="A64" s="7">
        <f t="shared" si="0"/>
        <v>54</v>
      </c>
      <c r="B64" s="8">
        <v>479</v>
      </c>
    </row>
    <row r="65" spans="1:2" x14ac:dyDescent="0.25">
      <c r="A65" s="7">
        <f t="shared" si="0"/>
        <v>55</v>
      </c>
      <c r="B65" s="8">
        <v>1438</v>
      </c>
    </row>
    <row r="66" spans="1:2" x14ac:dyDescent="0.25">
      <c r="A66" s="7">
        <f t="shared" si="0"/>
        <v>56</v>
      </c>
      <c r="B66" s="8">
        <v>341</v>
      </c>
    </row>
    <row r="67" spans="1:2" x14ac:dyDescent="0.25">
      <c r="A67" s="7">
        <f t="shared" si="0"/>
        <v>57</v>
      </c>
      <c r="B67" s="8">
        <v>515</v>
      </c>
    </row>
    <row r="68" spans="1:2" x14ac:dyDescent="0.25">
      <c r="A68" s="7">
        <f t="shared" si="0"/>
        <v>58</v>
      </c>
      <c r="B68" s="8">
        <v>8311</v>
      </c>
    </row>
    <row r="69" spans="1:2" x14ac:dyDescent="0.25">
      <c r="A69" s="7">
        <f t="shared" si="0"/>
        <v>59</v>
      </c>
      <c r="B69" s="8">
        <v>9</v>
      </c>
    </row>
    <row r="70" spans="1:2" x14ac:dyDescent="0.25">
      <c r="A70" s="7">
        <f t="shared" si="0"/>
        <v>60</v>
      </c>
      <c r="B70" s="8">
        <v>19168</v>
      </c>
    </row>
    <row r="71" spans="1:2" x14ac:dyDescent="0.25">
      <c r="A71" s="7">
        <f t="shared" si="0"/>
        <v>61</v>
      </c>
      <c r="B71" s="8">
        <v>1999</v>
      </c>
    </row>
    <row r="72" spans="1:2" x14ac:dyDescent="0.25">
      <c r="A72" s="7">
        <f t="shared" si="0"/>
        <v>62</v>
      </c>
      <c r="B72" s="8">
        <v>15324</v>
      </c>
    </row>
    <row r="73" spans="1:2" x14ac:dyDescent="0.25">
      <c r="A73" s="7">
        <f t="shared" si="0"/>
        <v>63</v>
      </c>
      <c r="B73" s="8">
        <v>10300</v>
      </c>
    </row>
    <row r="74" spans="1:2" x14ac:dyDescent="0.25">
      <c r="A74" s="7">
        <f t="shared" si="0"/>
        <v>64</v>
      </c>
      <c r="B74" s="8">
        <v>8533</v>
      </c>
    </row>
    <row r="75" spans="1:2" x14ac:dyDescent="0.25">
      <c r="A75" s="7">
        <f t="shared" si="0"/>
        <v>65</v>
      </c>
      <c r="B75" s="8">
        <v>4453</v>
      </c>
    </row>
    <row r="76" spans="1:2" x14ac:dyDescent="0.25">
      <c r="A76" s="7">
        <f t="shared" si="0"/>
        <v>66</v>
      </c>
      <c r="B76" s="8">
        <v>60644</v>
      </c>
    </row>
    <row r="77" spans="1:2" x14ac:dyDescent="0.25">
      <c r="A77" s="7">
        <f t="shared" ref="A77:A140" si="1">A76+1</f>
        <v>67</v>
      </c>
      <c r="B77" s="8">
        <v>328183</v>
      </c>
    </row>
    <row r="78" spans="1:2" x14ac:dyDescent="0.25">
      <c r="A78" s="7">
        <f t="shared" si="1"/>
        <v>68</v>
      </c>
      <c r="B78" s="8">
        <v>1457</v>
      </c>
    </row>
    <row r="79" spans="1:2" x14ac:dyDescent="0.25">
      <c r="A79" s="7">
        <f t="shared" si="1"/>
        <v>69</v>
      </c>
      <c r="B79" s="8">
        <v>13029</v>
      </c>
    </row>
    <row r="80" spans="1:2" x14ac:dyDescent="0.25">
      <c r="A80" s="7">
        <f t="shared" si="1"/>
        <v>70</v>
      </c>
      <c r="B80" s="8">
        <v>5542</v>
      </c>
    </row>
    <row r="81" spans="1:2" x14ac:dyDescent="0.25">
      <c r="A81" s="7">
        <f t="shared" si="1"/>
        <v>71</v>
      </c>
      <c r="B81" s="8">
        <v>577</v>
      </c>
    </row>
    <row r="82" spans="1:2" x14ac:dyDescent="0.25">
      <c r="A82" s="7">
        <f t="shared" si="1"/>
        <v>72</v>
      </c>
      <c r="B82" s="8">
        <v>528</v>
      </c>
    </row>
    <row r="83" spans="1:2" x14ac:dyDescent="0.25">
      <c r="A83" s="7">
        <f t="shared" si="1"/>
        <v>73</v>
      </c>
      <c r="B83" s="8">
        <v>116</v>
      </c>
    </row>
    <row r="84" spans="1:2" x14ac:dyDescent="0.25">
      <c r="A84" s="7">
        <f t="shared" si="1"/>
        <v>74</v>
      </c>
      <c r="B84" s="8">
        <v>12403983</v>
      </c>
    </row>
    <row r="85" spans="1:2" x14ac:dyDescent="0.25">
      <c r="A85" s="7">
        <f t="shared" si="1"/>
        <v>75</v>
      </c>
      <c r="B85" s="8">
        <v>469</v>
      </c>
    </row>
    <row r="86" spans="1:2" x14ac:dyDescent="0.25">
      <c r="A86" s="7">
        <f t="shared" si="1"/>
        <v>76</v>
      </c>
      <c r="B86" s="8">
        <v>1677</v>
      </c>
    </row>
    <row r="87" spans="1:2" x14ac:dyDescent="0.25">
      <c r="A87" s="7">
        <f t="shared" si="1"/>
        <v>77</v>
      </c>
      <c r="B87" s="8">
        <v>2315</v>
      </c>
    </row>
    <row r="88" spans="1:2" x14ac:dyDescent="0.25">
      <c r="A88" s="7">
        <f t="shared" si="1"/>
        <v>78</v>
      </c>
      <c r="B88" s="8">
        <v>15302</v>
      </c>
    </row>
    <row r="89" spans="1:2" x14ac:dyDescent="0.25">
      <c r="A89" s="7">
        <f t="shared" si="1"/>
        <v>79</v>
      </c>
      <c r="B89" s="8">
        <v>384</v>
      </c>
    </row>
    <row r="90" spans="1:2" x14ac:dyDescent="0.25">
      <c r="A90" s="7">
        <f t="shared" si="1"/>
        <v>80</v>
      </c>
      <c r="B90" s="8">
        <v>27375</v>
      </c>
    </row>
    <row r="91" spans="1:2" x14ac:dyDescent="0.25">
      <c r="A91" s="7">
        <f t="shared" si="1"/>
        <v>81</v>
      </c>
      <c r="B91" s="8">
        <v>69097</v>
      </c>
    </row>
    <row r="92" spans="1:2" x14ac:dyDescent="0.25">
      <c r="A92" s="7">
        <f t="shared" si="1"/>
        <v>82</v>
      </c>
      <c r="B92" s="8">
        <v>10604</v>
      </c>
    </row>
    <row r="93" spans="1:2" x14ac:dyDescent="0.25">
      <c r="A93" s="7">
        <f t="shared" si="1"/>
        <v>83</v>
      </c>
      <c r="B93" s="8">
        <v>5518</v>
      </c>
    </row>
    <row r="94" spans="1:2" x14ac:dyDescent="0.25">
      <c r="A94" s="7">
        <f t="shared" si="1"/>
        <v>84</v>
      </c>
      <c r="B94" s="8">
        <v>109</v>
      </c>
    </row>
    <row r="95" spans="1:2" x14ac:dyDescent="0.25">
      <c r="A95" s="7">
        <f t="shared" si="1"/>
        <v>85</v>
      </c>
      <c r="B95" s="8">
        <v>4661</v>
      </c>
    </row>
    <row r="96" spans="1:2" x14ac:dyDescent="0.25">
      <c r="A96" s="7">
        <f t="shared" si="1"/>
        <v>86</v>
      </c>
      <c r="B96" s="8">
        <v>355</v>
      </c>
    </row>
    <row r="97" spans="1:2" x14ac:dyDescent="0.25">
      <c r="A97" s="7">
        <f t="shared" si="1"/>
        <v>87</v>
      </c>
      <c r="B97" s="8">
        <v>589</v>
      </c>
    </row>
    <row r="98" spans="1:2" x14ac:dyDescent="0.25">
      <c r="A98" s="7">
        <f t="shared" si="1"/>
        <v>88</v>
      </c>
      <c r="B98" s="8">
        <v>32044</v>
      </c>
    </row>
    <row r="99" spans="1:2" x14ac:dyDescent="0.25">
      <c r="A99" s="7">
        <f t="shared" si="1"/>
        <v>89</v>
      </c>
      <c r="B99" s="8">
        <v>2127</v>
      </c>
    </row>
    <row r="100" spans="1:2" x14ac:dyDescent="0.25">
      <c r="A100" s="7">
        <f t="shared" si="1"/>
        <v>90</v>
      </c>
      <c r="B100" s="8">
        <v>56334</v>
      </c>
    </row>
    <row r="101" spans="1:2" x14ac:dyDescent="0.25">
      <c r="A101" s="7">
        <f t="shared" si="1"/>
        <v>91</v>
      </c>
      <c r="B101" s="8">
        <v>5628</v>
      </c>
    </row>
    <row r="102" spans="1:2" x14ac:dyDescent="0.25">
      <c r="A102" s="7">
        <f t="shared" si="1"/>
        <v>92</v>
      </c>
      <c r="B102" s="8">
        <v>1511</v>
      </c>
    </row>
    <row r="103" spans="1:2" x14ac:dyDescent="0.25">
      <c r="A103" s="7">
        <f t="shared" si="1"/>
        <v>93</v>
      </c>
      <c r="B103" s="8">
        <v>12767</v>
      </c>
    </row>
    <row r="104" spans="1:2" x14ac:dyDescent="0.25">
      <c r="A104" s="7">
        <f t="shared" si="1"/>
        <v>94</v>
      </c>
      <c r="B104" s="8">
        <v>1001</v>
      </c>
    </row>
    <row r="105" spans="1:2" x14ac:dyDescent="0.25">
      <c r="A105" s="7">
        <f t="shared" si="1"/>
        <v>95</v>
      </c>
      <c r="B105" s="8">
        <v>1067</v>
      </c>
    </row>
    <row r="106" spans="1:2" x14ac:dyDescent="0.25">
      <c r="A106" s="7">
        <f t="shared" si="1"/>
        <v>96</v>
      </c>
      <c r="B106" s="8">
        <v>5962</v>
      </c>
    </row>
    <row r="107" spans="1:2" x14ac:dyDescent="0.25">
      <c r="A107" s="7">
        <f t="shared" si="1"/>
        <v>97</v>
      </c>
      <c r="B107" s="8">
        <v>109</v>
      </c>
    </row>
    <row r="108" spans="1:2" x14ac:dyDescent="0.25">
      <c r="A108" s="7">
        <f t="shared" si="1"/>
        <v>98</v>
      </c>
      <c r="B108" s="8">
        <v>331</v>
      </c>
    </row>
    <row r="109" spans="1:2" x14ac:dyDescent="0.25">
      <c r="A109" s="7">
        <f t="shared" si="1"/>
        <v>99</v>
      </c>
      <c r="B109" s="8">
        <v>509</v>
      </c>
    </row>
    <row r="110" spans="1:2" x14ac:dyDescent="0.25">
      <c r="A110" s="7">
        <f t="shared" si="1"/>
        <v>100</v>
      </c>
      <c r="B110" s="8">
        <v>1041</v>
      </c>
    </row>
    <row r="111" spans="1:2" x14ac:dyDescent="0.25">
      <c r="A111" s="7">
        <f t="shared" si="1"/>
        <v>101</v>
      </c>
      <c r="B111" s="8">
        <v>192</v>
      </c>
    </row>
    <row r="112" spans="1:2" x14ac:dyDescent="0.25">
      <c r="A112" s="7">
        <f t="shared" si="1"/>
        <v>102</v>
      </c>
      <c r="B112" s="8">
        <v>6843</v>
      </c>
    </row>
    <row r="113" spans="1:2" x14ac:dyDescent="0.25">
      <c r="A113" s="7">
        <f t="shared" si="1"/>
        <v>103</v>
      </c>
      <c r="B113" s="8">
        <v>259103</v>
      </c>
    </row>
    <row r="114" spans="1:2" x14ac:dyDescent="0.25">
      <c r="A114" s="7">
        <f t="shared" si="1"/>
        <v>104</v>
      </c>
      <c r="B114" s="8">
        <v>3705</v>
      </c>
    </row>
    <row r="115" spans="1:2" x14ac:dyDescent="0.25">
      <c r="A115" s="7">
        <f t="shared" si="1"/>
        <v>105</v>
      </c>
      <c r="B115" s="8">
        <v>110257</v>
      </c>
    </row>
    <row r="116" spans="1:2" x14ac:dyDescent="0.25">
      <c r="A116" s="7">
        <f t="shared" si="1"/>
        <v>106</v>
      </c>
      <c r="B116" s="8">
        <v>738</v>
      </c>
    </row>
    <row r="117" spans="1:2" x14ac:dyDescent="0.25">
      <c r="A117" s="7">
        <f t="shared" si="1"/>
        <v>107</v>
      </c>
      <c r="B117" s="8">
        <v>719</v>
      </c>
    </row>
    <row r="118" spans="1:2" x14ac:dyDescent="0.25">
      <c r="A118" s="7">
        <f t="shared" si="1"/>
        <v>108</v>
      </c>
      <c r="B118" s="8">
        <v>1909</v>
      </c>
    </row>
    <row r="119" spans="1:2" x14ac:dyDescent="0.25">
      <c r="A119" s="7">
        <f t="shared" si="1"/>
        <v>109</v>
      </c>
      <c r="B119" s="8">
        <v>369</v>
      </c>
    </row>
    <row r="120" spans="1:2" x14ac:dyDescent="0.25">
      <c r="A120" s="7">
        <f t="shared" si="1"/>
        <v>110</v>
      </c>
      <c r="B120" s="8">
        <v>2841</v>
      </c>
    </row>
    <row r="121" spans="1:2" x14ac:dyDescent="0.25">
      <c r="A121" s="7">
        <f t="shared" si="1"/>
        <v>111</v>
      </c>
      <c r="B121" s="8">
        <v>1873</v>
      </c>
    </row>
    <row r="122" spans="1:2" x14ac:dyDescent="0.25">
      <c r="A122" s="7">
        <f t="shared" si="1"/>
        <v>112</v>
      </c>
      <c r="B122" s="8">
        <v>108</v>
      </c>
    </row>
    <row r="123" spans="1:2" x14ac:dyDescent="0.25">
      <c r="A123" s="7">
        <f t="shared" si="1"/>
        <v>113</v>
      </c>
      <c r="B123" s="8">
        <v>25918</v>
      </c>
    </row>
    <row r="124" spans="1:2" x14ac:dyDescent="0.25">
      <c r="A124" s="7">
        <f t="shared" si="1"/>
        <v>114</v>
      </c>
      <c r="B124" s="8">
        <v>36</v>
      </c>
    </row>
    <row r="125" spans="1:2" x14ac:dyDescent="0.25">
      <c r="A125" s="7">
        <f t="shared" si="1"/>
        <v>115</v>
      </c>
      <c r="B125" s="8">
        <v>718259</v>
      </c>
    </row>
    <row r="126" spans="1:2" x14ac:dyDescent="0.25">
      <c r="A126" s="7">
        <f t="shared" si="1"/>
        <v>116</v>
      </c>
      <c r="B126" s="8">
        <v>1258</v>
      </c>
    </row>
    <row r="127" spans="1:2" x14ac:dyDescent="0.25">
      <c r="A127" s="7">
        <f t="shared" si="1"/>
        <v>117</v>
      </c>
      <c r="B127" s="8">
        <v>149111</v>
      </c>
    </row>
    <row r="128" spans="1:2" x14ac:dyDescent="0.25">
      <c r="A128" s="7">
        <f t="shared" si="1"/>
        <v>118</v>
      </c>
      <c r="B128" s="8">
        <v>19340</v>
      </c>
    </row>
    <row r="129" spans="1:2" x14ac:dyDescent="0.25">
      <c r="A129" s="7">
        <f t="shared" si="1"/>
        <v>119</v>
      </c>
      <c r="B129" s="8">
        <v>187</v>
      </c>
    </row>
    <row r="130" spans="1:2" x14ac:dyDescent="0.25">
      <c r="A130" s="7">
        <f t="shared" si="1"/>
        <v>120</v>
      </c>
      <c r="B130" s="8">
        <v>478</v>
      </c>
    </row>
    <row r="131" spans="1:2" x14ac:dyDescent="0.25">
      <c r="A131" s="7">
        <f t="shared" si="1"/>
        <v>121</v>
      </c>
      <c r="B131" s="8">
        <v>3081</v>
      </c>
    </row>
    <row r="132" spans="1:2" x14ac:dyDescent="0.25">
      <c r="A132" s="7">
        <f t="shared" si="1"/>
        <v>122</v>
      </c>
      <c r="B132" s="8">
        <v>831</v>
      </c>
    </row>
    <row r="133" spans="1:2" x14ac:dyDescent="0.25">
      <c r="A133" s="7">
        <f t="shared" si="1"/>
        <v>123</v>
      </c>
      <c r="B133" s="8">
        <v>57</v>
      </c>
    </row>
    <row r="134" spans="1:2" x14ac:dyDescent="0.25">
      <c r="A134" s="7">
        <f t="shared" si="1"/>
        <v>124</v>
      </c>
      <c r="B134" s="8">
        <v>449</v>
      </c>
    </row>
    <row r="135" spans="1:2" x14ac:dyDescent="0.25">
      <c r="A135" s="7">
        <f t="shared" si="1"/>
        <v>125</v>
      </c>
      <c r="B135" s="8">
        <v>2947</v>
      </c>
    </row>
    <row r="136" spans="1:2" x14ac:dyDescent="0.25">
      <c r="A136" s="7">
        <f t="shared" si="1"/>
        <v>126</v>
      </c>
      <c r="B136" s="8">
        <v>23997</v>
      </c>
    </row>
    <row r="137" spans="1:2" x14ac:dyDescent="0.25">
      <c r="A137" s="7">
        <f t="shared" si="1"/>
        <v>127</v>
      </c>
      <c r="B137" s="8">
        <v>24734</v>
      </c>
    </row>
    <row r="138" spans="1:2" x14ac:dyDescent="0.25">
      <c r="A138" s="7">
        <f t="shared" si="1"/>
        <v>128</v>
      </c>
      <c r="B138" s="8">
        <v>15073</v>
      </c>
    </row>
    <row r="139" spans="1:2" x14ac:dyDescent="0.25">
      <c r="A139" s="7">
        <f t="shared" si="1"/>
        <v>129</v>
      </c>
      <c r="B139" s="8">
        <v>254279</v>
      </c>
    </row>
    <row r="140" spans="1:2" x14ac:dyDescent="0.25">
      <c r="A140" s="7">
        <f t="shared" si="1"/>
        <v>130</v>
      </c>
      <c r="B140" s="8">
        <v>86</v>
      </c>
    </row>
    <row r="141" spans="1:2" x14ac:dyDescent="0.25">
      <c r="A141" s="7">
        <f t="shared" ref="A141:A204" si="2">A140+1</f>
        <v>131</v>
      </c>
      <c r="B141" s="8">
        <v>7180</v>
      </c>
    </row>
    <row r="142" spans="1:2" x14ac:dyDescent="0.25">
      <c r="A142" s="7">
        <f t="shared" si="2"/>
        <v>132</v>
      </c>
      <c r="B142" s="8">
        <v>1098</v>
      </c>
    </row>
    <row r="143" spans="1:2" x14ac:dyDescent="0.25">
      <c r="A143" s="7">
        <f t="shared" si="2"/>
        <v>133</v>
      </c>
      <c r="B143" s="8">
        <v>38346</v>
      </c>
    </row>
    <row r="144" spans="1:2" x14ac:dyDescent="0.25">
      <c r="A144" s="7">
        <f t="shared" si="2"/>
        <v>134</v>
      </c>
      <c r="B144" s="8">
        <v>6907</v>
      </c>
    </row>
    <row r="145" spans="1:2" x14ac:dyDescent="0.25">
      <c r="A145" s="7">
        <f t="shared" si="2"/>
        <v>135</v>
      </c>
      <c r="B145" s="8">
        <v>215</v>
      </c>
    </row>
    <row r="146" spans="1:2" x14ac:dyDescent="0.25">
      <c r="A146" s="7">
        <f t="shared" si="2"/>
        <v>136</v>
      </c>
      <c r="B146" s="8">
        <v>440</v>
      </c>
    </row>
    <row r="147" spans="1:2" x14ac:dyDescent="0.25">
      <c r="A147" s="7">
        <f t="shared" si="2"/>
        <v>137</v>
      </c>
      <c r="B147" s="8">
        <v>152</v>
      </c>
    </row>
    <row r="148" spans="1:2" x14ac:dyDescent="0.25">
      <c r="A148" s="7">
        <f t="shared" si="2"/>
        <v>138</v>
      </c>
      <c r="B148" s="8">
        <v>1308</v>
      </c>
    </row>
    <row r="149" spans="1:2" x14ac:dyDescent="0.25">
      <c r="A149" s="7">
        <f t="shared" si="2"/>
        <v>139</v>
      </c>
      <c r="B149" s="8">
        <v>21221</v>
      </c>
    </row>
    <row r="150" spans="1:2" x14ac:dyDescent="0.25">
      <c r="A150" s="7">
        <f t="shared" si="2"/>
        <v>140</v>
      </c>
      <c r="B150" s="8">
        <v>108</v>
      </c>
    </row>
    <row r="151" spans="1:2" x14ac:dyDescent="0.25">
      <c r="A151" s="7">
        <f t="shared" si="2"/>
        <v>141</v>
      </c>
      <c r="B151" s="8">
        <v>65096</v>
      </c>
    </row>
    <row r="152" spans="1:2" x14ac:dyDescent="0.25">
      <c r="A152" s="7">
        <f t="shared" si="2"/>
        <v>142</v>
      </c>
      <c r="B152" s="8">
        <v>220</v>
      </c>
    </row>
    <row r="153" spans="1:2" x14ac:dyDescent="0.25">
      <c r="A153" s="7">
        <f t="shared" si="2"/>
        <v>143</v>
      </c>
      <c r="B153" s="8">
        <v>16804</v>
      </c>
    </row>
    <row r="154" spans="1:2" x14ac:dyDescent="0.25">
      <c r="A154" s="7">
        <f t="shared" si="2"/>
        <v>144</v>
      </c>
      <c r="B154" s="8">
        <v>127</v>
      </c>
    </row>
    <row r="155" spans="1:2" x14ac:dyDescent="0.25">
      <c r="A155" s="7">
        <f t="shared" si="2"/>
        <v>145</v>
      </c>
      <c r="B155" s="8">
        <v>1620</v>
      </c>
    </row>
    <row r="156" spans="1:2" x14ac:dyDescent="0.25">
      <c r="A156" s="7">
        <f t="shared" si="2"/>
        <v>146</v>
      </c>
      <c r="B156" s="8">
        <v>5991</v>
      </c>
    </row>
    <row r="157" spans="1:2" x14ac:dyDescent="0.25">
      <c r="A157" s="7">
        <f t="shared" si="2"/>
        <v>147</v>
      </c>
      <c r="B157" s="8">
        <v>131</v>
      </c>
    </row>
    <row r="158" spans="1:2" x14ac:dyDescent="0.25">
      <c r="A158" s="7">
        <f t="shared" si="2"/>
        <v>148</v>
      </c>
      <c r="B158" s="8">
        <v>38</v>
      </c>
    </row>
    <row r="159" spans="1:2" x14ac:dyDescent="0.25">
      <c r="A159" s="7">
        <f t="shared" si="2"/>
        <v>149</v>
      </c>
      <c r="B159" s="8">
        <v>287</v>
      </c>
    </row>
    <row r="160" spans="1:2" x14ac:dyDescent="0.25">
      <c r="A160" s="7">
        <f t="shared" si="2"/>
        <v>150</v>
      </c>
      <c r="B160" s="8">
        <v>1696</v>
      </c>
    </row>
    <row r="161" spans="1:2" x14ac:dyDescent="0.25">
      <c r="A161" s="7">
        <f t="shared" si="2"/>
        <v>151</v>
      </c>
      <c r="B161" s="8">
        <v>18223</v>
      </c>
    </row>
    <row r="162" spans="1:2" x14ac:dyDescent="0.25">
      <c r="A162" s="7">
        <f t="shared" si="2"/>
        <v>152</v>
      </c>
      <c r="B162" s="8">
        <v>2508</v>
      </c>
    </row>
    <row r="163" spans="1:2" x14ac:dyDescent="0.25">
      <c r="A163" s="7">
        <f t="shared" si="2"/>
        <v>153</v>
      </c>
      <c r="B163" s="8">
        <v>870</v>
      </c>
    </row>
    <row r="164" spans="1:2" x14ac:dyDescent="0.25">
      <c r="A164" s="7">
        <f t="shared" si="2"/>
        <v>154</v>
      </c>
      <c r="B164" s="8">
        <v>1356186</v>
      </c>
    </row>
    <row r="165" spans="1:2" x14ac:dyDescent="0.25">
      <c r="A165" s="7">
        <f t="shared" si="2"/>
        <v>155</v>
      </c>
      <c r="B165" s="8">
        <v>1285466</v>
      </c>
    </row>
    <row r="166" spans="1:2" x14ac:dyDescent="0.25">
      <c r="A166" s="7">
        <f t="shared" si="2"/>
        <v>156</v>
      </c>
      <c r="B166" s="8">
        <v>86914</v>
      </c>
    </row>
    <row r="167" spans="1:2" x14ac:dyDescent="0.25">
      <c r="A167" s="7">
        <f t="shared" si="2"/>
        <v>157</v>
      </c>
      <c r="B167" s="8">
        <v>2294</v>
      </c>
    </row>
    <row r="168" spans="1:2" x14ac:dyDescent="0.25">
      <c r="A168" s="7">
        <f t="shared" si="2"/>
        <v>158</v>
      </c>
      <c r="B168" s="8">
        <v>561</v>
      </c>
    </row>
    <row r="169" spans="1:2" x14ac:dyDescent="0.25">
      <c r="A169" s="7">
        <f t="shared" si="2"/>
        <v>159</v>
      </c>
      <c r="B169" s="8">
        <v>20428</v>
      </c>
    </row>
    <row r="170" spans="1:2" x14ac:dyDescent="0.25">
      <c r="A170" s="7">
        <f t="shared" si="2"/>
        <v>160</v>
      </c>
      <c r="B170" s="8">
        <v>3</v>
      </c>
    </row>
    <row r="171" spans="1:2" x14ac:dyDescent="0.25">
      <c r="A171" s="7">
        <f t="shared" si="2"/>
        <v>161</v>
      </c>
      <c r="B171" s="8">
        <v>8358</v>
      </c>
    </row>
    <row r="172" spans="1:2" x14ac:dyDescent="0.25">
      <c r="A172" s="7">
        <f t="shared" si="2"/>
        <v>162</v>
      </c>
      <c r="B172" s="8">
        <v>1277</v>
      </c>
    </row>
    <row r="173" spans="1:2" x14ac:dyDescent="0.25">
      <c r="A173" s="7">
        <f t="shared" si="2"/>
        <v>163</v>
      </c>
      <c r="B173" s="8">
        <v>10466</v>
      </c>
    </row>
    <row r="174" spans="1:2" x14ac:dyDescent="0.25">
      <c r="A174" s="7">
        <f t="shared" si="2"/>
        <v>164</v>
      </c>
      <c r="B174" s="8">
        <v>1592</v>
      </c>
    </row>
    <row r="175" spans="1:2" x14ac:dyDescent="0.25">
      <c r="A175" s="7">
        <f t="shared" si="2"/>
        <v>165</v>
      </c>
      <c r="B175" s="8">
        <v>36</v>
      </c>
    </row>
    <row r="176" spans="1:2" x14ac:dyDescent="0.25">
      <c r="A176" s="7">
        <f t="shared" si="2"/>
        <v>166</v>
      </c>
      <c r="B176" s="8">
        <v>57</v>
      </c>
    </row>
    <row r="177" spans="1:2" x14ac:dyDescent="0.25">
      <c r="A177" s="7">
        <f t="shared" si="2"/>
        <v>167</v>
      </c>
      <c r="B177" s="8">
        <v>2365</v>
      </c>
    </row>
    <row r="178" spans="1:2" x14ac:dyDescent="0.25">
      <c r="A178" s="7">
        <f t="shared" si="2"/>
        <v>168</v>
      </c>
      <c r="B178" s="8">
        <v>4777</v>
      </c>
    </row>
    <row r="179" spans="1:2" x14ac:dyDescent="0.25">
      <c r="A179" s="7">
        <f t="shared" si="2"/>
        <v>169</v>
      </c>
      <c r="B179" s="8">
        <v>5216</v>
      </c>
    </row>
    <row r="180" spans="1:2" x14ac:dyDescent="0.25">
      <c r="A180" s="7">
        <f t="shared" si="2"/>
        <v>170</v>
      </c>
      <c r="B180" s="8">
        <v>447</v>
      </c>
    </row>
    <row r="181" spans="1:2" x14ac:dyDescent="0.25">
      <c r="A181" s="7">
        <f t="shared" si="2"/>
        <v>171</v>
      </c>
      <c r="B181" s="8">
        <v>277</v>
      </c>
    </row>
    <row r="182" spans="1:2" x14ac:dyDescent="0.25">
      <c r="A182" s="7">
        <f t="shared" si="2"/>
        <v>172</v>
      </c>
      <c r="B182" s="8">
        <v>1840289</v>
      </c>
    </row>
    <row r="183" spans="1:2" x14ac:dyDescent="0.25">
      <c r="A183" s="7">
        <f t="shared" si="2"/>
        <v>173</v>
      </c>
      <c r="B183" s="8">
        <v>833</v>
      </c>
    </row>
    <row r="184" spans="1:2" x14ac:dyDescent="0.25">
      <c r="A184" s="7">
        <f t="shared" si="2"/>
        <v>174</v>
      </c>
      <c r="B184" s="8">
        <v>249</v>
      </c>
    </row>
    <row r="185" spans="1:2" x14ac:dyDescent="0.25">
      <c r="A185" s="7">
        <f t="shared" si="2"/>
        <v>175</v>
      </c>
      <c r="B185" s="8">
        <v>55462</v>
      </c>
    </row>
    <row r="186" spans="1:2" x14ac:dyDescent="0.25">
      <c r="A186" s="7">
        <f t="shared" si="2"/>
        <v>176</v>
      </c>
      <c r="B186" s="8">
        <v>107</v>
      </c>
    </row>
    <row r="187" spans="1:2" x14ac:dyDescent="0.25">
      <c r="A187" s="7">
        <f t="shared" si="2"/>
        <v>177</v>
      </c>
      <c r="B187" s="8">
        <v>16541</v>
      </c>
    </row>
    <row r="188" spans="1:2" x14ac:dyDescent="0.25">
      <c r="A188" s="7">
        <f t="shared" si="2"/>
        <v>178</v>
      </c>
      <c r="B188" s="8">
        <v>171</v>
      </c>
    </row>
    <row r="189" spans="1:2" x14ac:dyDescent="0.25">
      <c r="A189" s="7">
        <f t="shared" si="2"/>
        <v>179</v>
      </c>
      <c r="B189" s="8">
        <v>6</v>
      </c>
    </row>
    <row r="190" spans="1:2" x14ac:dyDescent="0.25">
      <c r="A190" s="7">
        <f t="shared" si="2"/>
        <v>180</v>
      </c>
      <c r="B190" s="8">
        <v>1845</v>
      </c>
    </row>
    <row r="191" spans="1:2" x14ac:dyDescent="0.25">
      <c r="A191" s="7">
        <f t="shared" si="2"/>
        <v>181</v>
      </c>
      <c r="B191" s="8">
        <v>2</v>
      </c>
    </row>
    <row r="192" spans="1:2" x14ac:dyDescent="0.25">
      <c r="A192" s="7">
        <f t="shared" si="2"/>
        <v>182</v>
      </c>
      <c r="B192" s="8">
        <v>1299</v>
      </c>
    </row>
    <row r="193" spans="1:2" x14ac:dyDescent="0.25">
      <c r="A193" s="7">
        <f t="shared" si="2"/>
        <v>183</v>
      </c>
      <c r="B193" s="8">
        <v>735</v>
      </c>
    </row>
    <row r="194" spans="1:2" x14ac:dyDescent="0.25">
      <c r="A194" s="7">
        <f t="shared" si="2"/>
        <v>184</v>
      </c>
      <c r="B194" s="8">
        <v>1371</v>
      </c>
    </row>
    <row r="195" spans="1:2" x14ac:dyDescent="0.25">
      <c r="A195" s="7">
        <f t="shared" si="2"/>
        <v>185</v>
      </c>
      <c r="B195" s="8">
        <v>488</v>
      </c>
    </row>
    <row r="196" spans="1:2" x14ac:dyDescent="0.25">
      <c r="A196" s="7">
        <f t="shared" si="2"/>
        <v>186</v>
      </c>
      <c r="B196" s="8">
        <v>1052</v>
      </c>
    </row>
    <row r="197" spans="1:2" x14ac:dyDescent="0.25">
      <c r="A197" s="7">
        <f t="shared" si="2"/>
        <v>187</v>
      </c>
      <c r="B197" s="8">
        <v>266</v>
      </c>
    </row>
    <row r="198" spans="1:2" x14ac:dyDescent="0.25">
      <c r="A198" s="7">
        <f t="shared" si="2"/>
        <v>188</v>
      </c>
      <c r="B198" s="8">
        <v>6695</v>
      </c>
    </row>
    <row r="199" spans="1:2" x14ac:dyDescent="0.25">
      <c r="A199" s="7">
        <f t="shared" si="2"/>
        <v>189</v>
      </c>
      <c r="B199" s="8">
        <v>619</v>
      </c>
    </row>
    <row r="200" spans="1:2" x14ac:dyDescent="0.25">
      <c r="A200" s="7">
        <f t="shared" si="2"/>
        <v>190</v>
      </c>
      <c r="B200" s="8">
        <v>11932</v>
      </c>
    </row>
    <row r="201" spans="1:2" x14ac:dyDescent="0.25">
      <c r="A201" s="7">
        <f t="shared" si="2"/>
        <v>191</v>
      </c>
      <c r="B201" s="8">
        <v>880</v>
      </c>
    </row>
    <row r="202" spans="1:2" x14ac:dyDescent="0.25">
      <c r="A202" s="7">
        <f t="shared" si="2"/>
        <v>192</v>
      </c>
      <c r="B202" s="8">
        <v>2722</v>
      </c>
    </row>
    <row r="203" spans="1:2" x14ac:dyDescent="0.25">
      <c r="A203" s="7">
        <f t="shared" si="2"/>
        <v>193</v>
      </c>
      <c r="B203" s="8">
        <v>14952</v>
      </c>
    </row>
    <row r="204" spans="1:2" x14ac:dyDescent="0.25">
      <c r="A204" s="7">
        <f t="shared" si="2"/>
        <v>194</v>
      </c>
      <c r="B204" s="8">
        <v>7014</v>
      </c>
    </row>
    <row r="205" spans="1:2" x14ac:dyDescent="0.25">
      <c r="A205" s="7">
        <f t="shared" ref="A205:A268" si="3">A204+1</f>
        <v>195</v>
      </c>
      <c r="B205" s="8">
        <v>257671</v>
      </c>
    </row>
    <row r="206" spans="1:2" x14ac:dyDescent="0.25">
      <c r="A206" s="7">
        <f t="shared" si="3"/>
        <v>196</v>
      </c>
      <c r="B206" s="8">
        <v>1487</v>
      </c>
    </row>
    <row r="207" spans="1:2" x14ac:dyDescent="0.25">
      <c r="A207" s="7">
        <f t="shared" si="3"/>
        <v>197</v>
      </c>
      <c r="B207" s="8">
        <v>57926</v>
      </c>
    </row>
    <row r="208" spans="1:2" x14ac:dyDescent="0.25">
      <c r="A208" s="7">
        <f t="shared" si="3"/>
        <v>198</v>
      </c>
      <c r="B208" s="8">
        <v>438641</v>
      </c>
    </row>
    <row r="209" spans="1:2" x14ac:dyDescent="0.25">
      <c r="A209" s="7">
        <f t="shared" si="3"/>
        <v>199</v>
      </c>
      <c r="B209" s="8">
        <v>7223</v>
      </c>
    </row>
    <row r="210" spans="1:2" x14ac:dyDescent="0.25">
      <c r="A210" s="7">
        <f t="shared" si="3"/>
        <v>200</v>
      </c>
      <c r="B210" s="8">
        <v>28266</v>
      </c>
    </row>
    <row r="211" spans="1:2" x14ac:dyDescent="0.25">
      <c r="A211" s="7">
        <f t="shared" si="3"/>
        <v>201</v>
      </c>
      <c r="B211" s="8">
        <v>27386</v>
      </c>
    </row>
    <row r="212" spans="1:2" x14ac:dyDescent="0.25">
      <c r="A212" s="7">
        <f t="shared" si="3"/>
        <v>202</v>
      </c>
      <c r="B212" s="8">
        <v>3</v>
      </c>
    </row>
    <row r="213" spans="1:2" x14ac:dyDescent="0.25">
      <c r="A213" s="7">
        <f t="shared" si="3"/>
        <v>203</v>
      </c>
      <c r="B213" s="8">
        <v>2044</v>
      </c>
    </row>
    <row r="214" spans="1:2" x14ac:dyDescent="0.25">
      <c r="A214" s="7">
        <f t="shared" si="3"/>
        <v>204</v>
      </c>
      <c r="B214" s="8">
        <v>8385</v>
      </c>
    </row>
    <row r="215" spans="1:2" x14ac:dyDescent="0.25">
      <c r="A215" s="7">
        <f t="shared" si="3"/>
        <v>205</v>
      </c>
      <c r="B215" s="8">
        <v>700</v>
      </c>
    </row>
    <row r="216" spans="1:2" x14ac:dyDescent="0.25">
      <c r="A216" s="7">
        <f t="shared" si="3"/>
        <v>206</v>
      </c>
      <c r="B216" s="8">
        <v>1077</v>
      </c>
    </row>
    <row r="217" spans="1:2" x14ac:dyDescent="0.25">
      <c r="A217" s="7">
        <f t="shared" si="3"/>
        <v>207</v>
      </c>
      <c r="B217" s="8">
        <v>61944</v>
      </c>
    </row>
    <row r="218" spans="1:2" x14ac:dyDescent="0.25">
      <c r="A218" s="7">
        <f t="shared" si="3"/>
        <v>208</v>
      </c>
      <c r="B218" s="8">
        <v>105</v>
      </c>
    </row>
    <row r="219" spans="1:2" x14ac:dyDescent="0.25">
      <c r="A219" s="7">
        <f t="shared" si="3"/>
        <v>209</v>
      </c>
      <c r="B219" s="8">
        <v>292</v>
      </c>
    </row>
    <row r="220" spans="1:2" x14ac:dyDescent="0.25">
      <c r="A220" s="7">
        <f t="shared" si="3"/>
        <v>210</v>
      </c>
      <c r="B220" s="8">
        <v>3735</v>
      </c>
    </row>
    <row r="221" spans="1:2" x14ac:dyDescent="0.25">
      <c r="A221" s="7">
        <f t="shared" si="3"/>
        <v>211</v>
      </c>
      <c r="B221" s="8">
        <v>7205</v>
      </c>
    </row>
    <row r="222" spans="1:2" x14ac:dyDescent="0.25">
      <c r="A222" s="7">
        <f t="shared" si="3"/>
        <v>212</v>
      </c>
      <c r="B222" s="8">
        <v>11410</v>
      </c>
    </row>
    <row r="223" spans="1:2" x14ac:dyDescent="0.25">
      <c r="A223" s="7">
        <f t="shared" si="3"/>
        <v>213</v>
      </c>
      <c r="B223" s="8">
        <v>25552</v>
      </c>
    </row>
    <row r="224" spans="1:2" x14ac:dyDescent="0.25">
      <c r="A224" s="7">
        <f t="shared" si="3"/>
        <v>214</v>
      </c>
      <c r="B224" s="8">
        <v>39</v>
      </c>
    </row>
    <row r="225" spans="1:2" x14ac:dyDescent="0.25">
      <c r="A225" s="7">
        <f t="shared" si="3"/>
        <v>215</v>
      </c>
      <c r="B225" s="8">
        <v>23209</v>
      </c>
    </row>
    <row r="226" spans="1:2" x14ac:dyDescent="0.25">
      <c r="A226" s="7">
        <f t="shared" si="3"/>
        <v>216</v>
      </c>
      <c r="B226" s="8">
        <v>5643</v>
      </c>
    </row>
    <row r="227" spans="1:2" x14ac:dyDescent="0.25">
      <c r="A227" s="7">
        <f t="shared" si="3"/>
        <v>217</v>
      </c>
      <c r="B227" s="8">
        <v>5056</v>
      </c>
    </row>
    <row r="228" spans="1:2" x14ac:dyDescent="0.25">
      <c r="A228" s="7">
        <f t="shared" si="3"/>
        <v>218</v>
      </c>
      <c r="B228" s="8">
        <v>8945</v>
      </c>
    </row>
    <row r="229" spans="1:2" x14ac:dyDescent="0.25">
      <c r="A229" s="7">
        <f t="shared" si="3"/>
        <v>219</v>
      </c>
      <c r="B229" s="8">
        <v>3480</v>
      </c>
    </row>
    <row r="230" spans="1:2" x14ac:dyDescent="0.25">
      <c r="A230" s="7">
        <f t="shared" si="3"/>
        <v>220</v>
      </c>
      <c r="B230" s="8">
        <v>8167</v>
      </c>
    </row>
    <row r="231" spans="1:2" x14ac:dyDescent="0.25">
      <c r="A231" s="7">
        <f t="shared" si="3"/>
        <v>221</v>
      </c>
      <c r="B231" s="8">
        <v>9764</v>
      </c>
    </row>
    <row r="232" spans="1:2" x14ac:dyDescent="0.25">
      <c r="A232" s="7">
        <f t="shared" si="3"/>
        <v>222</v>
      </c>
      <c r="B232" s="8">
        <v>3087</v>
      </c>
    </row>
    <row r="233" spans="1:2" x14ac:dyDescent="0.25">
      <c r="A233" s="7">
        <f t="shared" si="3"/>
        <v>223</v>
      </c>
      <c r="B233" s="8">
        <v>7513</v>
      </c>
    </row>
    <row r="234" spans="1:2" x14ac:dyDescent="0.25">
      <c r="A234" s="7">
        <f t="shared" si="3"/>
        <v>224</v>
      </c>
      <c r="B234" s="8">
        <v>42</v>
      </c>
    </row>
    <row r="235" spans="1:2" x14ac:dyDescent="0.25">
      <c r="A235" s="7">
        <f t="shared" si="3"/>
        <v>225</v>
      </c>
      <c r="B235" s="8">
        <v>174822</v>
      </c>
    </row>
    <row r="236" spans="1:2" x14ac:dyDescent="0.25">
      <c r="A236" s="7">
        <f t="shared" si="3"/>
        <v>226</v>
      </c>
      <c r="B236" s="8">
        <v>1806</v>
      </c>
    </row>
    <row r="237" spans="1:2" x14ac:dyDescent="0.25">
      <c r="A237" s="7">
        <f t="shared" si="3"/>
        <v>227</v>
      </c>
      <c r="B237" s="8">
        <v>37246</v>
      </c>
    </row>
    <row r="238" spans="1:2" x14ac:dyDescent="0.25">
      <c r="A238" s="7">
        <f t="shared" si="3"/>
        <v>228</v>
      </c>
      <c r="B238" s="8">
        <v>228</v>
      </c>
    </row>
    <row r="239" spans="1:2" x14ac:dyDescent="0.25">
      <c r="A239" s="7">
        <f t="shared" si="3"/>
        <v>229</v>
      </c>
      <c r="B239" s="8">
        <v>42666</v>
      </c>
    </row>
    <row r="240" spans="1:2" x14ac:dyDescent="0.25">
      <c r="A240" s="7">
        <f t="shared" si="3"/>
        <v>230</v>
      </c>
      <c r="B240" s="8">
        <v>658044</v>
      </c>
    </row>
    <row r="241" spans="1:2" x14ac:dyDescent="0.25">
      <c r="A241" s="7">
        <f t="shared" si="3"/>
        <v>231</v>
      </c>
      <c r="B241" s="8">
        <v>8164</v>
      </c>
    </row>
    <row r="242" spans="1:2" x14ac:dyDescent="0.25">
      <c r="A242" s="7">
        <f t="shared" si="3"/>
        <v>232</v>
      </c>
      <c r="B242" s="8">
        <v>10866</v>
      </c>
    </row>
    <row r="243" spans="1:2" x14ac:dyDescent="0.25">
      <c r="A243" s="7">
        <f t="shared" si="3"/>
        <v>233</v>
      </c>
      <c r="B243" s="8">
        <v>237055</v>
      </c>
    </row>
    <row r="244" spans="1:2" x14ac:dyDescent="0.25">
      <c r="A244" s="7">
        <f t="shared" si="3"/>
        <v>234</v>
      </c>
      <c r="B244" s="8">
        <v>453</v>
      </c>
    </row>
    <row r="245" spans="1:2" x14ac:dyDescent="0.25">
      <c r="A245" s="7">
        <f t="shared" si="3"/>
        <v>235</v>
      </c>
      <c r="B245" s="8">
        <v>112</v>
      </c>
    </row>
    <row r="246" spans="1:2" x14ac:dyDescent="0.25">
      <c r="A246" s="7">
        <f t="shared" si="3"/>
        <v>236</v>
      </c>
      <c r="B246" s="8">
        <v>1119</v>
      </c>
    </row>
    <row r="247" spans="1:2" x14ac:dyDescent="0.25">
      <c r="A247" s="7">
        <f t="shared" si="3"/>
        <v>237</v>
      </c>
      <c r="B247" s="8">
        <v>58</v>
      </c>
    </row>
    <row r="248" spans="1:2" x14ac:dyDescent="0.25">
      <c r="A248" s="7">
        <f t="shared" si="3"/>
        <v>238</v>
      </c>
      <c r="B248" s="8">
        <v>2083</v>
      </c>
    </row>
    <row r="249" spans="1:2" x14ac:dyDescent="0.25">
      <c r="A249" s="7">
        <f t="shared" si="3"/>
        <v>239</v>
      </c>
      <c r="B249" s="8">
        <v>13210</v>
      </c>
    </row>
    <row r="250" spans="1:2" x14ac:dyDescent="0.25">
      <c r="A250" s="7">
        <f t="shared" si="3"/>
        <v>240</v>
      </c>
      <c r="B250" s="8">
        <v>10561</v>
      </c>
    </row>
    <row r="251" spans="1:2" x14ac:dyDescent="0.25">
      <c r="A251" s="7">
        <f t="shared" si="3"/>
        <v>241</v>
      </c>
      <c r="B251" s="8">
        <v>421</v>
      </c>
    </row>
    <row r="252" spans="1:2" x14ac:dyDescent="0.25">
      <c r="A252" s="7">
        <f t="shared" si="3"/>
        <v>242</v>
      </c>
      <c r="B252" s="8">
        <v>35093</v>
      </c>
    </row>
    <row r="253" spans="1:2" x14ac:dyDescent="0.25">
      <c r="A253" s="7">
        <f t="shared" si="3"/>
        <v>243</v>
      </c>
      <c r="B253" s="8">
        <v>46</v>
      </c>
    </row>
    <row r="254" spans="1:2" x14ac:dyDescent="0.25">
      <c r="A254" s="7">
        <f t="shared" si="3"/>
        <v>244</v>
      </c>
      <c r="B254" s="8">
        <v>432</v>
      </c>
    </row>
    <row r="255" spans="1:2" x14ac:dyDescent="0.25">
      <c r="A255" s="7">
        <f t="shared" si="3"/>
        <v>245</v>
      </c>
      <c r="B255" s="8">
        <v>137158</v>
      </c>
    </row>
    <row r="256" spans="1:2" x14ac:dyDescent="0.25">
      <c r="A256" s="7">
        <f t="shared" si="3"/>
        <v>246</v>
      </c>
      <c r="B256" s="8">
        <v>780</v>
      </c>
    </row>
    <row r="257" spans="1:2" x14ac:dyDescent="0.25">
      <c r="A257" s="7">
        <f t="shared" si="3"/>
        <v>247</v>
      </c>
      <c r="B257" s="8">
        <v>1443</v>
      </c>
    </row>
    <row r="258" spans="1:2" x14ac:dyDescent="0.25">
      <c r="A258" s="7">
        <f t="shared" si="3"/>
        <v>248</v>
      </c>
      <c r="B258" s="8">
        <v>704640</v>
      </c>
    </row>
    <row r="259" spans="1:2" x14ac:dyDescent="0.25">
      <c r="A259" s="7">
        <f t="shared" si="3"/>
        <v>249</v>
      </c>
      <c r="B259" s="8">
        <v>29148</v>
      </c>
    </row>
    <row r="260" spans="1:2" x14ac:dyDescent="0.25">
      <c r="A260" s="7">
        <f t="shared" si="3"/>
        <v>250</v>
      </c>
      <c r="B260" s="8">
        <v>473385</v>
      </c>
    </row>
    <row r="261" spans="1:2" x14ac:dyDescent="0.25">
      <c r="A261" s="7">
        <f t="shared" si="3"/>
        <v>251</v>
      </c>
      <c r="B261" s="8">
        <v>470</v>
      </c>
    </row>
    <row r="262" spans="1:2" x14ac:dyDescent="0.25">
      <c r="A262" s="7">
        <f t="shared" si="3"/>
        <v>252</v>
      </c>
      <c r="B262" s="8">
        <v>187</v>
      </c>
    </row>
    <row r="263" spans="1:2" x14ac:dyDescent="0.25">
      <c r="A263" s="7">
        <f t="shared" si="3"/>
        <v>253</v>
      </c>
      <c r="B263" s="8">
        <v>2855</v>
      </c>
    </row>
    <row r="264" spans="1:2" x14ac:dyDescent="0.25">
      <c r="A264" s="7">
        <f t="shared" si="3"/>
        <v>254</v>
      </c>
      <c r="B264" s="8">
        <v>95</v>
      </c>
    </row>
    <row r="265" spans="1:2" x14ac:dyDescent="0.25">
      <c r="A265" s="7">
        <f t="shared" si="3"/>
        <v>255</v>
      </c>
      <c r="B265" s="8">
        <v>661</v>
      </c>
    </row>
    <row r="266" spans="1:2" x14ac:dyDescent="0.25">
      <c r="A266" s="7">
        <f t="shared" si="3"/>
        <v>256</v>
      </c>
      <c r="B266" s="8">
        <v>17610</v>
      </c>
    </row>
    <row r="267" spans="1:2" x14ac:dyDescent="0.25">
      <c r="A267" s="7">
        <f t="shared" si="3"/>
        <v>257</v>
      </c>
      <c r="B267" s="8">
        <v>241</v>
      </c>
    </row>
    <row r="268" spans="1:2" x14ac:dyDescent="0.25">
      <c r="A268" s="7">
        <f t="shared" si="3"/>
        <v>258</v>
      </c>
      <c r="B268" s="8">
        <v>156016</v>
      </c>
    </row>
    <row r="269" spans="1:2" x14ac:dyDescent="0.25">
      <c r="A269" s="7">
        <f t="shared" ref="A269:A332" si="4">A268+1</f>
        <v>259</v>
      </c>
      <c r="B269" s="8">
        <v>349286</v>
      </c>
    </row>
    <row r="270" spans="1:2" x14ac:dyDescent="0.25">
      <c r="A270" s="7">
        <f t="shared" si="4"/>
        <v>260</v>
      </c>
      <c r="B270" s="8">
        <v>36997</v>
      </c>
    </row>
    <row r="271" spans="1:2" x14ac:dyDescent="0.25">
      <c r="A271" s="7">
        <f t="shared" si="4"/>
        <v>261</v>
      </c>
      <c r="B271" s="8">
        <v>9107</v>
      </c>
    </row>
    <row r="272" spans="1:2" x14ac:dyDescent="0.25">
      <c r="A272" s="7">
        <f t="shared" si="4"/>
        <v>262</v>
      </c>
      <c r="B272" s="8">
        <v>2138</v>
      </c>
    </row>
    <row r="273" spans="1:2" x14ac:dyDescent="0.25">
      <c r="A273" s="7">
        <f t="shared" si="4"/>
        <v>263</v>
      </c>
      <c r="B273" s="8">
        <v>18394</v>
      </c>
    </row>
    <row r="274" spans="1:2" x14ac:dyDescent="0.25">
      <c r="A274" s="7">
        <f t="shared" si="4"/>
        <v>264</v>
      </c>
      <c r="B274" s="8">
        <v>36786</v>
      </c>
    </row>
    <row r="275" spans="1:2" x14ac:dyDescent="0.25">
      <c r="A275" s="7">
        <f t="shared" si="4"/>
        <v>265</v>
      </c>
      <c r="B275" s="8">
        <v>3385</v>
      </c>
    </row>
    <row r="276" spans="1:2" x14ac:dyDescent="0.25">
      <c r="A276" s="7">
        <f t="shared" si="4"/>
        <v>266</v>
      </c>
      <c r="B276" s="8">
        <v>32552</v>
      </c>
    </row>
    <row r="277" spans="1:2" x14ac:dyDescent="0.25">
      <c r="A277" s="7">
        <f t="shared" si="4"/>
        <v>267</v>
      </c>
      <c r="B277" s="8">
        <v>4634</v>
      </c>
    </row>
    <row r="278" spans="1:2" x14ac:dyDescent="0.25">
      <c r="A278" s="7">
        <f t="shared" si="4"/>
        <v>268</v>
      </c>
      <c r="B278" s="8">
        <v>2698</v>
      </c>
    </row>
    <row r="279" spans="1:2" x14ac:dyDescent="0.25">
      <c r="A279" s="7">
        <f t="shared" si="4"/>
        <v>269</v>
      </c>
      <c r="B279" s="8">
        <v>1389</v>
      </c>
    </row>
    <row r="280" spans="1:2" x14ac:dyDescent="0.25">
      <c r="A280" s="7">
        <f t="shared" si="4"/>
        <v>270</v>
      </c>
      <c r="B280" s="8">
        <v>154</v>
      </c>
    </row>
    <row r="281" spans="1:2" x14ac:dyDescent="0.25">
      <c r="A281" s="7">
        <f t="shared" si="4"/>
        <v>271</v>
      </c>
      <c r="B281" s="8">
        <v>1</v>
      </c>
    </row>
    <row r="282" spans="1:2" x14ac:dyDescent="0.25">
      <c r="A282" s="7">
        <f t="shared" si="4"/>
        <v>272</v>
      </c>
      <c r="B282" s="8">
        <v>372</v>
      </c>
    </row>
    <row r="283" spans="1:2" x14ac:dyDescent="0.25">
      <c r="A283" s="7">
        <f t="shared" si="4"/>
        <v>273</v>
      </c>
      <c r="B283" s="8">
        <v>204</v>
      </c>
    </row>
    <row r="284" spans="1:2" x14ac:dyDescent="0.25">
      <c r="A284" s="7">
        <f t="shared" si="4"/>
        <v>274</v>
      </c>
      <c r="B284" s="8">
        <v>11439</v>
      </c>
    </row>
    <row r="285" spans="1:2" x14ac:dyDescent="0.25">
      <c r="A285" s="7">
        <f t="shared" si="4"/>
        <v>275</v>
      </c>
      <c r="B285" s="8">
        <v>38165</v>
      </c>
    </row>
    <row r="286" spans="1:2" x14ac:dyDescent="0.25">
      <c r="A286" s="7">
        <f t="shared" si="4"/>
        <v>276</v>
      </c>
      <c r="B286" s="8">
        <v>682</v>
      </c>
    </row>
    <row r="287" spans="1:2" x14ac:dyDescent="0.25">
      <c r="A287" s="7">
        <f t="shared" si="4"/>
        <v>277</v>
      </c>
      <c r="B287" s="8">
        <v>613</v>
      </c>
    </row>
    <row r="288" spans="1:2" x14ac:dyDescent="0.25">
      <c r="A288" s="7">
        <f t="shared" si="4"/>
        <v>278</v>
      </c>
      <c r="B288" s="8">
        <v>18497</v>
      </c>
    </row>
    <row r="289" spans="1:2" x14ac:dyDescent="0.25">
      <c r="A289" s="7">
        <f t="shared" si="4"/>
        <v>279</v>
      </c>
      <c r="B289" s="8">
        <v>196860</v>
      </c>
    </row>
    <row r="290" spans="1:2" x14ac:dyDescent="0.25">
      <c r="A290" s="7">
        <f t="shared" si="4"/>
        <v>280</v>
      </c>
      <c r="B290" s="8">
        <v>339</v>
      </c>
    </row>
    <row r="291" spans="1:2" x14ac:dyDescent="0.25">
      <c r="A291" s="7">
        <f t="shared" si="4"/>
        <v>281</v>
      </c>
      <c r="B291" s="8">
        <v>20823</v>
      </c>
    </row>
    <row r="292" spans="1:2" x14ac:dyDescent="0.25">
      <c r="A292" s="7">
        <f t="shared" si="4"/>
        <v>282</v>
      </c>
      <c r="B292" s="8">
        <v>54799</v>
      </c>
    </row>
    <row r="293" spans="1:2" x14ac:dyDescent="0.25">
      <c r="A293" s="7">
        <f t="shared" si="4"/>
        <v>283</v>
      </c>
      <c r="B293" s="8">
        <v>1386</v>
      </c>
    </row>
    <row r="294" spans="1:2" x14ac:dyDescent="0.25">
      <c r="A294" s="7">
        <f t="shared" si="4"/>
        <v>284</v>
      </c>
      <c r="B294" s="8">
        <v>691</v>
      </c>
    </row>
    <row r="295" spans="1:2" x14ac:dyDescent="0.25">
      <c r="A295" s="7">
        <f t="shared" si="4"/>
        <v>285</v>
      </c>
      <c r="B295" s="8">
        <v>36924</v>
      </c>
    </row>
    <row r="296" spans="1:2" x14ac:dyDescent="0.25">
      <c r="A296" s="7">
        <f t="shared" si="4"/>
        <v>286</v>
      </c>
      <c r="B296" s="8">
        <v>9104</v>
      </c>
    </row>
    <row r="297" spans="1:2" x14ac:dyDescent="0.25">
      <c r="A297" s="7">
        <f t="shared" si="4"/>
        <v>287</v>
      </c>
      <c r="B297" s="8">
        <v>3471</v>
      </c>
    </row>
    <row r="298" spans="1:2" x14ac:dyDescent="0.25">
      <c r="A298" s="7">
        <f t="shared" si="4"/>
        <v>288</v>
      </c>
      <c r="B298" s="8">
        <v>257</v>
      </c>
    </row>
    <row r="299" spans="1:2" x14ac:dyDescent="0.25">
      <c r="A299" s="7">
        <f t="shared" si="4"/>
        <v>289</v>
      </c>
      <c r="B299" s="8">
        <v>76268</v>
      </c>
    </row>
    <row r="300" spans="1:2" x14ac:dyDescent="0.25">
      <c r="A300" s="7">
        <f t="shared" si="4"/>
        <v>290</v>
      </c>
      <c r="B300" s="8">
        <v>890</v>
      </c>
    </row>
    <row r="301" spans="1:2" x14ac:dyDescent="0.25">
      <c r="A301" s="7">
        <f t="shared" si="4"/>
        <v>291</v>
      </c>
      <c r="B301" s="8">
        <v>14109</v>
      </c>
    </row>
    <row r="302" spans="1:2" x14ac:dyDescent="0.25">
      <c r="A302" s="7">
        <f t="shared" si="4"/>
        <v>292</v>
      </c>
      <c r="B302" s="8">
        <v>328</v>
      </c>
    </row>
    <row r="303" spans="1:2" x14ac:dyDescent="0.25">
      <c r="A303" s="7">
        <f t="shared" si="4"/>
        <v>293</v>
      </c>
      <c r="B303" s="8">
        <v>126205</v>
      </c>
    </row>
    <row r="304" spans="1:2" x14ac:dyDescent="0.25">
      <c r="A304" s="7">
        <f t="shared" si="4"/>
        <v>294</v>
      </c>
      <c r="B304" s="8">
        <v>738</v>
      </c>
    </row>
    <row r="305" spans="1:2" x14ac:dyDescent="0.25">
      <c r="A305" s="7">
        <f t="shared" si="4"/>
        <v>295</v>
      </c>
      <c r="B305" s="8">
        <v>197</v>
      </c>
    </row>
    <row r="306" spans="1:2" x14ac:dyDescent="0.25">
      <c r="A306" s="7">
        <f t="shared" si="4"/>
        <v>296</v>
      </c>
      <c r="B306" s="8">
        <v>342</v>
      </c>
    </row>
    <row r="307" spans="1:2" x14ac:dyDescent="0.25">
      <c r="A307" s="7">
        <f t="shared" si="4"/>
        <v>297</v>
      </c>
      <c r="B307" s="8">
        <v>1211</v>
      </c>
    </row>
    <row r="308" spans="1:2" x14ac:dyDescent="0.25">
      <c r="A308" s="7">
        <f t="shared" si="4"/>
        <v>298</v>
      </c>
      <c r="B308" s="8">
        <v>440564</v>
      </c>
    </row>
    <row r="309" spans="1:2" x14ac:dyDescent="0.25">
      <c r="A309" s="7">
        <f t="shared" si="4"/>
        <v>299</v>
      </c>
      <c r="B309" s="8">
        <v>58680</v>
      </c>
    </row>
    <row r="310" spans="1:2" x14ac:dyDescent="0.25">
      <c r="A310" s="7">
        <f t="shared" si="4"/>
        <v>300</v>
      </c>
      <c r="B310" s="8">
        <v>41884</v>
      </c>
    </row>
    <row r="311" spans="1:2" x14ac:dyDescent="0.25">
      <c r="A311" s="7">
        <f t="shared" si="4"/>
        <v>301</v>
      </c>
      <c r="B311" s="8">
        <v>7735</v>
      </c>
    </row>
    <row r="312" spans="1:2" x14ac:dyDescent="0.25">
      <c r="A312" s="7">
        <f t="shared" si="4"/>
        <v>302</v>
      </c>
      <c r="B312" s="8">
        <v>21708</v>
      </c>
    </row>
    <row r="313" spans="1:2" x14ac:dyDescent="0.25">
      <c r="A313" s="7">
        <f t="shared" si="4"/>
        <v>303</v>
      </c>
      <c r="B313" s="8">
        <v>733</v>
      </c>
    </row>
    <row r="314" spans="1:2" x14ac:dyDescent="0.25">
      <c r="A314" s="7">
        <f t="shared" si="4"/>
        <v>304</v>
      </c>
      <c r="B314" s="8">
        <v>2589</v>
      </c>
    </row>
    <row r="315" spans="1:2" x14ac:dyDescent="0.25">
      <c r="A315" s="7">
        <f t="shared" si="4"/>
        <v>305</v>
      </c>
      <c r="B315" s="8">
        <v>312957</v>
      </c>
    </row>
    <row r="316" spans="1:2" x14ac:dyDescent="0.25">
      <c r="A316" s="7">
        <f t="shared" si="4"/>
        <v>306</v>
      </c>
      <c r="B316" s="8">
        <v>367</v>
      </c>
    </row>
    <row r="317" spans="1:2" x14ac:dyDescent="0.25">
      <c r="A317" s="7">
        <f t="shared" si="4"/>
        <v>307</v>
      </c>
      <c r="B317" s="8">
        <v>79883</v>
      </c>
    </row>
    <row r="318" spans="1:2" x14ac:dyDescent="0.25">
      <c r="A318" s="7">
        <f t="shared" si="4"/>
        <v>308</v>
      </c>
      <c r="B318" s="8">
        <v>475</v>
      </c>
    </row>
    <row r="319" spans="1:2" x14ac:dyDescent="0.25">
      <c r="A319" s="7">
        <f t="shared" si="4"/>
        <v>309</v>
      </c>
      <c r="B319" s="8">
        <v>5349</v>
      </c>
    </row>
    <row r="320" spans="1:2" x14ac:dyDescent="0.25">
      <c r="A320" s="7">
        <f t="shared" si="4"/>
        <v>310</v>
      </c>
      <c r="B320" s="8">
        <v>43752</v>
      </c>
    </row>
    <row r="321" spans="1:2" x14ac:dyDescent="0.25">
      <c r="A321" s="7">
        <f t="shared" si="4"/>
        <v>311</v>
      </c>
      <c r="B321" s="8">
        <v>1937</v>
      </c>
    </row>
    <row r="322" spans="1:2" x14ac:dyDescent="0.25">
      <c r="A322" s="7">
        <f t="shared" si="4"/>
        <v>312</v>
      </c>
      <c r="B322" s="8">
        <v>3928</v>
      </c>
    </row>
    <row r="323" spans="1:2" x14ac:dyDescent="0.25">
      <c r="A323" s="7">
        <f t="shared" si="4"/>
        <v>313</v>
      </c>
      <c r="B323" s="8">
        <v>87</v>
      </c>
    </row>
    <row r="324" spans="1:2" x14ac:dyDescent="0.25">
      <c r="A324" s="7">
        <f t="shared" si="4"/>
        <v>314</v>
      </c>
      <c r="B324" s="8">
        <v>6</v>
      </c>
    </row>
    <row r="325" spans="1:2" x14ac:dyDescent="0.25">
      <c r="A325" s="7">
        <f t="shared" si="4"/>
        <v>315</v>
      </c>
      <c r="B325" s="8">
        <v>494</v>
      </c>
    </row>
    <row r="326" spans="1:2" x14ac:dyDescent="0.25">
      <c r="A326" s="7">
        <f t="shared" si="4"/>
        <v>316</v>
      </c>
      <c r="B326" s="8">
        <v>18049</v>
      </c>
    </row>
    <row r="327" spans="1:2" x14ac:dyDescent="0.25">
      <c r="A327" s="7">
        <f t="shared" si="4"/>
        <v>317</v>
      </c>
      <c r="B327" s="8">
        <v>3269</v>
      </c>
    </row>
    <row r="328" spans="1:2" x14ac:dyDescent="0.25">
      <c r="A328" s="7">
        <f t="shared" si="4"/>
        <v>318</v>
      </c>
      <c r="B328" s="8">
        <v>81265</v>
      </c>
    </row>
    <row r="329" spans="1:2" x14ac:dyDescent="0.25">
      <c r="A329" s="7">
        <f t="shared" si="4"/>
        <v>319</v>
      </c>
      <c r="B329" s="8">
        <v>12537</v>
      </c>
    </row>
    <row r="330" spans="1:2" x14ac:dyDescent="0.25">
      <c r="A330" s="7">
        <f t="shared" si="4"/>
        <v>320</v>
      </c>
      <c r="B330" s="8">
        <v>2564</v>
      </c>
    </row>
    <row r="331" spans="1:2" x14ac:dyDescent="0.25">
      <c r="A331" s="7">
        <f t="shared" si="4"/>
        <v>321</v>
      </c>
      <c r="B331" s="8">
        <v>26467</v>
      </c>
    </row>
    <row r="332" spans="1:2" x14ac:dyDescent="0.25">
      <c r="A332" s="7">
        <f t="shared" si="4"/>
        <v>322</v>
      </c>
      <c r="B332" s="8">
        <v>1894</v>
      </c>
    </row>
    <row r="333" spans="1:2" x14ac:dyDescent="0.25">
      <c r="A333" s="7">
        <f t="shared" ref="A333:A396" si="5">A332+1</f>
        <v>323</v>
      </c>
      <c r="B333" s="8">
        <v>93</v>
      </c>
    </row>
    <row r="334" spans="1:2" x14ac:dyDescent="0.25">
      <c r="A334" s="7">
        <f t="shared" si="5"/>
        <v>324</v>
      </c>
      <c r="B334" s="8">
        <v>5128</v>
      </c>
    </row>
    <row r="335" spans="1:2" x14ac:dyDescent="0.25">
      <c r="A335" s="7">
        <f t="shared" si="5"/>
        <v>325</v>
      </c>
      <c r="B335" s="8">
        <v>6597</v>
      </c>
    </row>
    <row r="336" spans="1:2" x14ac:dyDescent="0.25">
      <c r="A336" s="7">
        <f t="shared" si="5"/>
        <v>326</v>
      </c>
      <c r="B336" s="8">
        <v>884</v>
      </c>
    </row>
    <row r="337" spans="1:2" x14ac:dyDescent="0.25">
      <c r="A337" s="7">
        <f t="shared" si="5"/>
        <v>327</v>
      </c>
      <c r="B337" s="8">
        <v>235846</v>
      </c>
    </row>
    <row r="338" spans="1:2" x14ac:dyDescent="0.25">
      <c r="A338" s="7">
        <f t="shared" si="5"/>
        <v>328</v>
      </c>
      <c r="B338" s="8">
        <v>709</v>
      </c>
    </row>
    <row r="339" spans="1:2" x14ac:dyDescent="0.25">
      <c r="A339" s="7">
        <f t="shared" si="5"/>
        <v>329</v>
      </c>
      <c r="B339" s="8">
        <v>91</v>
      </c>
    </row>
    <row r="340" spans="1:2" x14ac:dyDescent="0.25">
      <c r="A340" s="7">
        <f t="shared" si="5"/>
        <v>330</v>
      </c>
      <c r="B340" s="8">
        <v>418</v>
      </c>
    </row>
    <row r="341" spans="1:2" x14ac:dyDescent="0.25">
      <c r="A341" s="7">
        <f t="shared" si="5"/>
        <v>331</v>
      </c>
      <c r="B341" s="8">
        <v>2644</v>
      </c>
    </row>
    <row r="342" spans="1:2" x14ac:dyDescent="0.25">
      <c r="A342" s="7">
        <f t="shared" si="5"/>
        <v>332</v>
      </c>
      <c r="B342" s="8">
        <v>106</v>
      </c>
    </row>
    <row r="343" spans="1:2" x14ac:dyDescent="0.25">
      <c r="A343" s="7">
        <f t="shared" si="5"/>
        <v>333</v>
      </c>
      <c r="B343" s="8">
        <v>3451</v>
      </c>
    </row>
    <row r="344" spans="1:2" x14ac:dyDescent="0.25">
      <c r="A344" s="7">
        <f t="shared" si="5"/>
        <v>334</v>
      </c>
      <c r="B344" s="8">
        <v>3872</v>
      </c>
    </row>
    <row r="345" spans="1:2" x14ac:dyDescent="0.25">
      <c r="A345" s="7">
        <f t="shared" si="5"/>
        <v>335</v>
      </c>
      <c r="B345" s="8">
        <v>11662</v>
      </c>
    </row>
    <row r="346" spans="1:2" x14ac:dyDescent="0.25">
      <c r="A346" s="7">
        <f t="shared" si="5"/>
        <v>336</v>
      </c>
      <c r="B346" s="8">
        <v>12688</v>
      </c>
    </row>
    <row r="347" spans="1:2" x14ac:dyDescent="0.25">
      <c r="A347" s="7">
        <f t="shared" si="5"/>
        <v>337</v>
      </c>
      <c r="B347" s="8">
        <v>13269</v>
      </c>
    </row>
    <row r="348" spans="1:2" x14ac:dyDescent="0.25">
      <c r="A348" s="7">
        <f t="shared" si="5"/>
        <v>338</v>
      </c>
      <c r="B348" s="8">
        <v>814</v>
      </c>
    </row>
    <row r="349" spans="1:2" x14ac:dyDescent="0.25">
      <c r="A349" s="7">
        <f t="shared" si="5"/>
        <v>339</v>
      </c>
      <c r="B349" s="8">
        <v>24</v>
      </c>
    </row>
    <row r="350" spans="1:2" x14ac:dyDescent="0.25">
      <c r="A350" s="7">
        <f t="shared" si="5"/>
        <v>340</v>
      </c>
      <c r="B350" s="8">
        <v>22712</v>
      </c>
    </row>
    <row r="351" spans="1:2" x14ac:dyDescent="0.25">
      <c r="A351" s="7">
        <f t="shared" si="5"/>
        <v>341</v>
      </c>
      <c r="B351" s="8">
        <v>2363</v>
      </c>
    </row>
    <row r="352" spans="1:2" x14ac:dyDescent="0.25">
      <c r="A352" s="7">
        <f t="shared" si="5"/>
        <v>342</v>
      </c>
      <c r="B352" s="8">
        <v>390</v>
      </c>
    </row>
    <row r="353" spans="1:2" x14ac:dyDescent="0.25">
      <c r="A353" s="7">
        <f t="shared" si="5"/>
        <v>343</v>
      </c>
      <c r="B353" s="8">
        <v>989</v>
      </c>
    </row>
    <row r="354" spans="1:2" x14ac:dyDescent="0.25">
      <c r="A354" s="7">
        <f t="shared" si="5"/>
        <v>344</v>
      </c>
      <c r="B354" s="8">
        <v>3342</v>
      </c>
    </row>
    <row r="355" spans="1:2" x14ac:dyDescent="0.25">
      <c r="A355" s="7">
        <f t="shared" si="5"/>
        <v>345</v>
      </c>
      <c r="B355" s="8">
        <v>107028</v>
      </c>
    </row>
    <row r="356" spans="1:2" x14ac:dyDescent="0.25">
      <c r="A356" s="7">
        <f t="shared" si="5"/>
        <v>346</v>
      </c>
      <c r="B356" s="8">
        <v>964574</v>
      </c>
    </row>
    <row r="357" spans="1:2" x14ac:dyDescent="0.25">
      <c r="A357" s="7">
        <f t="shared" si="5"/>
        <v>347</v>
      </c>
      <c r="B357" s="8">
        <v>2097</v>
      </c>
    </row>
    <row r="358" spans="1:2" x14ac:dyDescent="0.25">
      <c r="A358" s="7">
        <f t="shared" si="5"/>
        <v>348</v>
      </c>
      <c r="B358" s="8">
        <v>16</v>
      </c>
    </row>
    <row r="359" spans="1:2" x14ac:dyDescent="0.25">
      <c r="A359" s="7">
        <f t="shared" si="5"/>
        <v>349</v>
      </c>
      <c r="B359" s="8">
        <v>13625</v>
      </c>
    </row>
    <row r="360" spans="1:2" x14ac:dyDescent="0.25">
      <c r="A360" s="7">
        <f t="shared" si="5"/>
        <v>350</v>
      </c>
      <c r="B360" s="8">
        <v>2685</v>
      </c>
    </row>
    <row r="361" spans="1:2" x14ac:dyDescent="0.25">
      <c r="A361" s="7">
        <f t="shared" si="5"/>
        <v>351</v>
      </c>
      <c r="B361" s="8">
        <v>170</v>
      </c>
    </row>
    <row r="362" spans="1:2" x14ac:dyDescent="0.25">
      <c r="A362" s="7">
        <f t="shared" si="5"/>
        <v>352</v>
      </c>
      <c r="B362" s="8">
        <v>2002</v>
      </c>
    </row>
    <row r="363" spans="1:2" x14ac:dyDescent="0.25">
      <c r="A363" s="7">
        <f t="shared" si="5"/>
        <v>353</v>
      </c>
      <c r="B363" s="8">
        <v>7572</v>
      </c>
    </row>
    <row r="364" spans="1:2" x14ac:dyDescent="0.25">
      <c r="A364" s="7">
        <f t="shared" si="5"/>
        <v>354</v>
      </c>
      <c r="B364" s="8">
        <v>5347</v>
      </c>
    </row>
    <row r="365" spans="1:2" x14ac:dyDescent="0.25">
      <c r="A365" s="7">
        <f t="shared" si="5"/>
        <v>355</v>
      </c>
      <c r="B365" s="8">
        <v>166</v>
      </c>
    </row>
    <row r="366" spans="1:2" x14ac:dyDescent="0.25">
      <c r="A366" s="7">
        <f t="shared" si="5"/>
        <v>356</v>
      </c>
      <c r="B366" s="8">
        <v>19105</v>
      </c>
    </row>
    <row r="367" spans="1:2" x14ac:dyDescent="0.25">
      <c r="A367" s="7">
        <f t="shared" si="5"/>
        <v>357</v>
      </c>
      <c r="B367" s="8">
        <v>723</v>
      </c>
    </row>
    <row r="368" spans="1:2" x14ac:dyDescent="0.25">
      <c r="A368" s="7">
        <f t="shared" si="5"/>
        <v>358</v>
      </c>
      <c r="B368" s="8">
        <v>2159</v>
      </c>
    </row>
    <row r="369" spans="1:2" x14ac:dyDescent="0.25">
      <c r="A369" s="7">
        <f t="shared" si="5"/>
        <v>359</v>
      </c>
      <c r="B369" s="8">
        <v>10040</v>
      </c>
    </row>
    <row r="370" spans="1:2" x14ac:dyDescent="0.25">
      <c r="A370" s="7">
        <f t="shared" si="5"/>
        <v>360</v>
      </c>
      <c r="B370" s="8">
        <v>268697</v>
      </c>
    </row>
    <row r="371" spans="1:2" x14ac:dyDescent="0.25">
      <c r="A371" s="7">
        <f t="shared" si="5"/>
        <v>361</v>
      </c>
      <c r="B371" s="8">
        <v>5904</v>
      </c>
    </row>
    <row r="372" spans="1:2" x14ac:dyDescent="0.25">
      <c r="A372" s="7">
        <f t="shared" si="5"/>
        <v>362</v>
      </c>
      <c r="B372" s="8">
        <v>877</v>
      </c>
    </row>
    <row r="373" spans="1:2" x14ac:dyDescent="0.25">
      <c r="A373" s="7">
        <f t="shared" si="5"/>
        <v>363</v>
      </c>
      <c r="B373" s="8">
        <v>1080</v>
      </c>
    </row>
    <row r="374" spans="1:2" x14ac:dyDescent="0.25">
      <c r="A374" s="7">
        <f t="shared" si="5"/>
        <v>364</v>
      </c>
      <c r="B374" s="8">
        <v>80</v>
      </c>
    </row>
    <row r="375" spans="1:2" x14ac:dyDescent="0.25">
      <c r="A375" s="7">
        <f t="shared" si="5"/>
        <v>365</v>
      </c>
      <c r="B375" s="8">
        <v>10953</v>
      </c>
    </row>
    <row r="376" spans="1:2" x14ac:dyDescent="0.25">
      <c r="A376" s="7">
        <f t="shared" si="5"/>
        <v>366</v>
      </c>
      <c r="B376" s="8">
        <v>1168</v>
      </c>
    </row>
    <row r="377" spans="1:2" x14ac:dyDescent="0.25">
      <c r="A377" s="7">
        <f t="shared" si="5"/>
        <v>367</v>
      </c>
      <c r="B377" s="8">
        <v>1470</v>
      </c>
    </row>
    <row r="378" spans="1:2" x14ac:dyDescent="0.25">
      <c r="A378" s="7">
        <f t="shared" si="5"/>
        <v>368</v>
      </c>
      <c r="B378" s="8">
        <v>317717</v>
      </c>
    </row>
    <row r="379" spans="1:2" x14ac:dyDescent="0.25">
      <c r="A379" s="7">
        <f t="shared" si="5"/>
        <v>369</v>
      </c>
      <c r="B379" s="8">
        <v>11</v>
      </c>
    </row>
    <row r="380" spans="1:2" x14ac:dyDescent="0.25">
      <c r="A380" s="7">
        <f t="shared" si="5"/>
        <v>370</v>
      </c>
      <c r="B380" s="8">
        <v>1470</v>
      </c>
    </row>
    <row r="381" spans="1:2" x14ac:dyDescent="0.25">
      <c r="A381" s="7">
        <f t="shared" si="5"/>
        <v>371</v>
      </c>
      <c r="B381" s="8">
        <v>1836</v>
      </c>
    </row>
    <row r="382" spans="1:2" x14ac:dyDescent="0.25">
      <c r="A382" s="7">
        <f t="shared" si="5"/>
        <v>372</v>
      </c>
      <c r="B382" s="8">
        <v>2828</v>
      </c>
    </row>
    <row r="383" spans="1:2" x14ac:dyDescent="0.25">
      <c r="A383" s="7">
        <f t="shared" si="5"/>
        <v>373</v>
      </c>
      <c r="B383" s="8">
        <v>304</v>
      </c>
    </row>
    <row r="384" spans="1:2" x14ac:dyDescent="0.25">
      <c r="A384" s="7">
        <f t="shared" si="5"/>
        <v>374</v>
      </c>
      <c r="B384" s="8">
        <v>24237</v>
      </c>
    </row>
    <row r="385" spans="1:2" x14ac:dyDescent="0.25">
      <c r="A385" s="7">
        <f t="shared" si="5"/>
        <v>375</v>
      </c>
      <c r="B385" s="8">
        <v>3260</v>
      </c>
    </row>
    <row r="386" spans="1:2" x14ac:dyDescent="0.25">
      <c r="A386" s="7">
        <f t="shared" si="5"/>
        <v>376</v>
      </c>
      <c r="B386" s="8">
        <v>12537</v>
      </c>
    </row>
    <row r="387" spans="1:2" x14ac:dyDescent="0.25">
      <c r="A387" s="7">
        <f t="shared" si="5"/>
        <v>377</v>
      </c>
      <c r="B387" s="8">
        <v>1459</v>
      </c>
    </row>
    <row r="388" spans="1:2" x14ac:dyDescent="0.25">
      <c r="A388" s="7">
        <f t="shared" si="5"/>
        <v>378</v>
      </c>
      <c r="B388" s="8">
        <v>148</v>
      </c>
    </row>
    <row r="389" spans="1:2" x14ac:dyDescent="0.25">
      <c r="A389" s="7">
        <f t="shared" si="5"/>
        <v>379</v>
      </c>
      <c r="B389" s="8">
        <v>90</v>
      </c>
    </row>
    <row r="390" spans="1:2" x14ac:dyDescent="0.25">
      <c r="A390" s="7">
        <f t="shared" si="5"/>
        <v>380</v>
      </c>
      <c r="B390" s="8">
        <v>629</v>
      </c>
    </row>
    <row r="391" spans="1:2" x14ac:dyDescent="0.25">
      <c r="A391" s="7">
        <f t="shared" si="5"/>
        <v>381</v>
      </c>
      <c r="B391" s="8">
        <v>726</v>
      </c>
    </row>
    <row r="392" spans="1:2" x14ac:dyDescent="0.25">
      <c r="A392" s="7">
        <f t="shared" si="5"/>
        <v>382</v>
      </c>
      <c r="B392" s="8">
        <v>11948</v>
      </c>
    </row>
    <row r="393" spans="1:2" x14ac:dyDescent="0.25">
      <c r="A393" s="7">
        <f t="shared" si="5"/>
        <v>383</v>
      </c>
      <c r="B393" s="8">
        <v>8786</v>
      </c>
    </row>
    <row r="394" spans="1:2" x14ac:dyDescent="0.25">
      <c r="A394" s="7">
        <f t="shared" si="5"/>
        <v>384</v>
      </c>
      <c r="B394" s="8">
        <v>2644</v>
      </c>
    </row>
    <row r="395" spans="1:2" x14ac:dyDescent="0.25">
      <c r="A395" s="7">
        <f t="shared" si="5"/>
        <v>385</v>
      </c>
      <c r="B395" s="8">
        <v>6519</v>
      </c>
    </row>
    <row r="396" spans="1:2" x14ac:dyDescent="0.25">
      <c r="A396" s="7">
        <f t="shared" si="5"/>
        <v>386</v>
      </c>
      <c r="B396" s="8">
        <v>412654</v>
      </c>
    </row>
    <row r="397" spans="1:2" x14ac:dyDescent="0.25">
      <c r="A397" s="7">
        <f t="shared" ref="A397:A460" si="6">A396+1</f>
        <v>387</v>
      </c>
      <c r="B397" s="8">
        <v>11751110</v>
      </c>
    </row>
    <row r="398" spans="1:2" x14ac:dyDescent="0.25">
      <c r="A398" s="7">
        <f t="shared" si="6"/>
        <v>388</v>
      </c>
      <c r="B398" s="8">
        <v>106</v>
      </c>
    </row>
    <row r="399" spans="1:2" x14ac:dyDescent="0.25">
      <c r="A399" s="7">
        <f t="shared" si="6"/>
        <v>389</v>
      </c>
      <c r="B399" s="8">
        <v>14</v>
      </c>
    </row>
    <row r="400" spans="1:2" x14ac:dyDescent="0.25">
      <c r="A400" s="7">
        <f t="shared" si="6"/>
        <v>390</v>
      </c>
      <c r="B400" s="8">
        <v>1078</v>
      </c>
    </row>
    <row r="401" spans="1:2" x14ac:dyDescent="0.25">
      <c r="A401" s="7">
        <f t="shared" si="6"/>
        <v>391</v>
      </c>
      <c r="B401" s="8">
        <v>2773</v>
      </c>
    </row>
    <row r="402" spans="1:2" x14ac:dyDescent="0.25">
      <c r="A402" s="7">
        <f t="shared" si="6"/>
        <v>392</v>
      </c>
      <c r="B402" s="8">
        <v>597</v>
      </c>
    </row>
    <row r="403" spans="1:2" x14ac:dyDescent="0.25">
      <c r="A403" s="7">
        <f t="shared" si="6"/>
        <v>393</v>
      </c>
      <c r="B403" s="8">
        <v>18872</v>
      </c>
    </row>
    <row r="404" spans="1:2" x14ac:dyDescent="0.25">
      <c r="A404" s="7">
        <f t="shared" si="6"/>
        <v>394</v>
      </c>
      <c r="B404" s="8">
        <v>68999</v>
      </c>
    </row>
    <row r="405" spans="1:2" x14ac:dyDescent="0.25">
      <c r="A405" s="7">
        <f t="shared" si="6"/>
        <v>395</v>
      </c>
      <c r="B405" s="8">
        <v>29113</v>
      </c>
    </row>
    <row r="406" spans="1:2" x14ac:dyDescent="0.25">
      <c r="A406" s="7">
        <f t="shared" si="6"/>
        <v>396</v>
      </c>
      <c r="B406" s="8">
        <v>228</v>
      </c>
    </row>
    <row r="407" spans="1:2" x14ac:dyDescent="0.25">
      <c r="A407" s="7">
        <f t="shared" si="6"/>
        <v>397</v>
      </c>
      <c r="B407" s="8">
        <v>7354</v>
      </c>
    </row>
    <row r="408" spans="1:2" x14ac:dyDescent="0.25">
      <c r="A408" s="7">
        <f t="shared" si="6"/>
        <v>398</v>
      </c>
      <c r="B408" s="8">
        <v>40852</v>
      </c>
    </row>
    <row r="409" spans="1:2" x14ac:dyDescent="0.25">
      <c r="A409" s="7">
        <f t="shared" si="6"/>
        <v>399</v>
      </c>
      <c r="B409" s="8">
        <v>1552</v>
      </c>
    </row>
    <row r="410" spans="1:2" x14ac:dyDescent="0.25">
      <c r="A410" s="7">
        <f t="shared" si="6"/>
        <v>400</v>
      </c>
      <c r="B410" s="8">
        <v>394</v>
      </c>
    </row>
    <row r="411" spans="1:2" x14ac:dyDescent="0.25">
      <c r="A411" s="7">
        <f t="shared" si="6"/>
        <v>401</v>
      </c>
      <c r="B411" s="8">
        <v>1558</v>
      </c>
    </row>
    <row r="412" spans="1:2" x14ac:dyDescent="0.25">
      <c r="A412" s="7">
        <f t="shared" si="6"/>
        <v>402</v>
      </c>
      <c r="B412" s="8">
        <v>492</v>
      </c>
    </row>
    <row r="413" spans="1:2" x14ac:dyDescent="0.25">
      <c r="A413" s="7">
        <f t="shared" si="6"/>
        <v>403</v>
      </c>
      <c r="B413" s="8">
        <v>76588</v>
      </c>
    </row>
    <row r="414" spans="1:2" x14ac:dyDescent="0.25">
      <c r="A414" s="7">
        <f t="shared" si="6"/>
        <v>404</v>
      </c>
      <c r="B414" s="8">
        <v>1775</v>
      </c>
    </row>
    <row r="415" spans="1:2" x14ac:dyDescent="0.25">
      <c r="A415" s="7">
        <f t="shared" si="6"/>
        <v>405</v>
      </c>
      <c r="B415" s="8">
        <v>31</v>
      </c>
    </row>
    <row r="416" spans="1:2" x14ac:dyDescent="0.25">
      <c r="A416" s="7">
        <f t="shared" si="6"/>
        <v>406</v>
      </c>
      <c r="B416" s="8">
        <v>84</v>
      </c>
    </row>
    <row r="417" spans="1:2" x14ac:dyDescent="0.25">
      <c r="A417" s="7">
        <f t="shared" si="6"/>
        <v>407</v>
      </c>
      <c r="B417" s="8">
        <v>3272</v>
      </c>
    </row>
    <row r="418" spans="1:2" x14ac:dyDescent="0.25">
      <c r="A418" s="7">
        <f t="shared" si="6"/>
        <v>408</v>
      </c>
      <c r="B418" s="8">
        <v>262956</v>
      </c>
    </row>
    <row r="419" spans="1:2" x14ac:dyDescent="0.25">
      <c r="A419" s="7">
        <f t="shared" si="6"/>
        <v>409</v>
      </c>
      <c r="B419" s="8">
        <v>10010</v>
      </c>
    </row>
    <row r="420" spans="1:2" x14ac:dyDescent="0.25">
      <c r="A420" s="7">
        <f t="shared" si="6"/>
        <v>410</v>
      </c>
      <c r="B420" s="8">
        <v>5722</v>
      </c>
    </row>
    <row r="421" spans="1:2" x14ac:dyDescent="0.25">
      <c r="A421" s="7">
        <f t="shared" si="6"/>
        <v>411</v>
      </c>
      <c r="B421" s="8">
        <v>348</v>
      </c>
    </row>
    <row r="422" spans="1:2" x14ac:dyDescent="0.25">
      <c r="A422" s="7">
        <f t="shared" si="6"/>
        <v>412</v>
      </c>
      <c r="B422" s="8">
        <v>14797</v>
      </c>
    </row>
    <row r="423" spans="1:2" x14ac:dyDescent="0.25">
      <c r="A423" s="7">
        <f t="shared" si="6"/>
        <v>413</v>
      </c>
      <c r="B423" s="8">
        <v>4287</v>
      </c>
    </row>
    <row r="424" spans="1:2" x14ac:dyDescent="0.25">
      <c r="A424" s="7">
        <f t="shared" si="6"/>
        <v>414</v>
      </c>
      <c r="B424" s="8">
        <v>619</v>
      </c>
    </row>
    <row r="425" spans="1:2" x14ac:dyDescent="0.25">
      <c r="A425" s="7">
        <f t="shared" si="6"/>
        <v>415</v>
      </c>
      <c r="B425" s="8">
        <v>102</v>
      </c>
    </row>
    <row r="426" spans="1:2" x14ac:dyDescent="0.25">
      <c r="A426" s="7">
        <f t="shared" si="6"/>
        <v>416</v>
      </c>
      <c r="B426" s="8">
        <v>8012</v>
      </c>
    </row>
    <row r="427" spans="1:2" x14ac:dyDescent="0.25">
      <c r="A427" s="7">
        <f t="shared" si="6"/>
        <v>417</v>
      </c>
      <c r="B427" s="8">
        <v>53</v>
      </c>
    </row>
    <row r="428" spans="1:2" x14ac:dyDescent="0.25">
      <c r="A428" s="7">
        <f t="shared" si="6"/>
        <v>418</v>
      </c>
      <c r="B428" s="8">
        <v>4110</v>
      </c>
    </row>
    <row r="429" spans="1:2" x14ac:dyDescent="0.25">
      <c r="A429" s="7">
        <f t="shared" si="6"/>
        <v>419</v>
      </c>
      <c r="B429" s="8">
        <v>13</v>
      </c>
    </row>
    <row r="430" spans="1:2" x14ac:dyDescent="0.25">
      <c r="A430" s="7">
        <f t="shared" si="6"/>
        <v>420</v>
      </c>
      <c r="B430" s="8">
        <v>1033</v>
      </c>
    </row>
    <row r="431" spans="1:2" x14ac:dyDescent="0.25">
      <c r="A431" s="7">
        <f t="shared" si="6"/>
        <v>421</v>
      </c>
      <c r="B431" s="8">
        <v>135</v>
      </c>
    </row>
    <row r="432" spans="1:2" x14ac:dyDescent="0.25">
      <c r="A432" s="7">
        <f t="shared" si="6"/>
        <v>422</v>
      </c>
      <c r="B432" s="8">
        <v>38402</v>
      </c>
    </row>
    <row r="433" spans="1:2" x14ac:dyDescent="0.25">
      <c r="A433" s="7">
        <f t="shared" si="6"/>
        <v>423</v>
      </c>
      <c r="B433" s="8">
        <v>116</v>
      </c>
    </row>
    <row r="434" spans="1:2" x14ac:dyDescent="0.25">
      <c r="A434" s="7">
        <f t="shared" si="6"/>
        <v>424</v>
      </c>
      <c r="B434" s="8">
        <v>4182</v>
      </c>
    </row>
    <row r="435" spans="1:2" x14ac:dyDescent="0.25">
      <c r="A435" s="7">
        <f t="shared" si="6"/>
        <v>425</v>
      </c>
      <c r="B435" s="8">
        <v>180332</v>
      </c>
    </row>
    <row r="436" spans="1:2" x14ac:dyDescent="0.25">
      <c r="A436" s="7">
        <f t="shared" si="6"/>
        <v>426</v>
      </c>
      <c r="B436" s="8">
        <v>1717457</v>
      </c>
    </row>
    <row r="437" spans="1:2" x14ac:dyDescent="0.25">
      <c r="A437" s="7">
        <f t="shared" si="6"/>
        <v>427</v>
      </c>
      <c r="B437" s="8">
        <v>12069635</v>
      </c>
    </row>
    <row r="438" spans="1:2" x14ac:dyDescent="0.25">
      <c r="A438" s="7">
        <f t="shared" si="6"/>
        <v>428</v>
      </c>
      <c r="B438" s="8">
        <v>41607</v>
      </c>
    </row>
    <row r="439" spans="1:2" x14ac:dyDescent="0.25">
      <c r="A439" s="7">
        <f t="shared" si="6"/>
        <v>429</v>
      </c>
      <c r="B439" s="8">
        <v>1923</v>
      </c>
    </row>
    <row r="440" spans="1:2" x14ac:dyDescent="0.25">
      <c r="A440" s="7">
        <f t="shared" si="6"/>
        <v>430</v>
      </c>
      <c r="B440" s="8">
        <v>1592</v>
      </c>
    </row>
    <row r="441" spans="1:2" x14ac:dyDescent="0.25">
      <c r="A441" s="7">
        <f t="shared" si="6"/>
        <v>431</v>
      </c>
      <c r="B441" s="8">
        <v>31086</v>
      </c>
    </row>
    <row r="442" spans="1:2" x14ac:dyDescent="0.25">
      <c r="A442" s="7">
        <f t="shared" si="6"/>
        <v>432</v>
      </c>
      <c r="B442" s="8">
        <v>86</v>
      </c>
    </row>
    <row r="443" spans="1:2" x14ac:dyDescent="0.25">
      <c r="A443" s="7">
        <f t="shared" si="6"/>
        <v>433</v>
      </c>
      <c r="B443" s="8">
        <v>4669</v>
      </c>
    </row>
    <row r="444" spans="1:2" x14ac:dyDescent="0.25">
      <c r="A444" s="7">
        <f t="shared" si="6"/>
        <v>434</v>
      </c>
      <c r="B444" s="8">
        <v>14416</v>
      </c>
    </row>
    <row r="445" spans="1:2" x14ac:dyDescent="0.25">
      <c r="A445" s="7">
        <f t="shared" si="6"/>
        <v>435</v>
      </c>
      <c r="B445" s="8">
        <v>77975</v>
      </c>
    </row>
    <row r="446" spans="1:2" x14ac:dyDescent="0.25">
      <c r="A446" s="7">
        <f t="shared" si="6"/>
        <v>436</v>
      </c>
      <c r="B446" s="8">
        <v>144</v>
      </c>
    </row>
    <row r="447" spans="1:2" x14ac:dyDescent="0.25">
      <c r="A447" s="7">
        <f t="shared" si="6"/>
        <v>437</v>
      </c>
      <c r="B447" s="8">
        <v>377</v>
      </c>
    </row>
    <row r="448" spans="1:2" x14ac:dyDescent="0.25">
      <c r="A448" s="7">
        <f t="shared" si="6"/>
        <v>438</v>
      </c>
      <c r="B448" s="8">
        <v>223</v>
      </c>
    </row>
    <row r="449" spans="1:2" x14ac:dyDescent="0.25">
      <c r="A449" s="7">
        <f t="shared" si="6"/>
        <v>439</v>
      </c>
      <c r="B449" s="8">
        <v>2686</v>
      </c>
    </row>
    <row r="450" spans="1:2" x14ac:dyDescent="0.25">
      <c r="A450" s="7">
        <f t="shared" si="6"/>
        <v>440</v>
      </c>
      <c r="B450" s="8">
        <v>1339</v>
      </c>
    </row>
    <row r="451" spans="1:2" x14ac:dyDescent="0.25">
      <c r="A451" s="7">
        <f t="shared" si="6"/>
        <v>441</v>
      </c>
      <c r="B451" s="8">
        <v>9</v>
      </c>
    </row>
    <row r="452" spans="1:2" x14ac:dyDescent="0.25">
      <c r="A452" s="7">
        <f t="shared" si="6"/>
        <v>442</v>
      </c>
      <c r="B452" s="8">
        <v>522</v>
      </c>
    </row>
    <row r="453" spans="1:2" x14ac:dyDescent="0.25">
      <c r="A453" s="7">
        <f t="shared" si="6"/>
        <v>443</v>
      </c>
      <c r="B453" s="8">
        <v>36</v>
      </c>
    </row>
    <row r="454" spans="1:2" x14ac:dyDescent="0.25">
      <c r="A454" s="7">
        <f t="shared" si="6"/>
        <v>444</v>
      </c>
      <c r="B454" s="8">
        <v>424</v>
      </c>
    </row>
    <row r="455" spans="1:2" x14ac:dyDescent="0.25">
      <c r="A455" s="7">
        <f t="shared" si="6"/>
        <v>445</v>
      </c>
      <c r="B455" s="8">
        <v>1185</v>
      </c>
    </row>
    <row r="456" spans="1:2" x14ac:dyDescent="0.25">
      <c r="A456" s="7">
        <f t="shared" si="6"/>
        <v>446</v>
      </c>
      <c r="B456" s="8">
        <v>385</v>
      </c>
    </row>
    <row r="457" spans="1:2" x14ac:dyDescent="0.25">
      <c r="A457" s="7">
        <f t="shared" si="6"/>
        <v>447</v>
      </c>
      <c r="B457" s="8">
        <v>373</v>
      </c>
    </row>
    <row r="458" spans="1:2" x14ac:dyDescent="0.25">
      <c r="A458" s="7">
        <f t="shared" si="6"/>
        <v>448</v>
      </c>
      <c r="B458" s="8">
        <v>5838</v>
      </c>
    </row>
    <row r="459" spans="1:2" x14ac:dyDescent="0.25">
      <c r="A459" s="7">
        <f t="shared" si="6"/>
        <v>449</v>
      </c>
      <c r="B459" s="8">
        <v>2084</v>
      </c>
    </row>
    <row r="460" spans="1:2" x14ac:dyDescent="0.25">
      <c r="A460" s="7">
        <f t="shared" si="6"/>
        <v>450</v>
      </c>
      <c r="B460" s="8">
        <v>11</v>
      </c>
    </row>
    <row r="461" spans="1:2" x14ac:dyDescent="0.25">
      <c r="A461" s="7">
        <f t="shared" ref="A461:A524" si="7">A460+1</f>
        <v>451</v>
      </c>
      <c r="B461" s="8">
        <v>5252</v>
      </c>
    </row>
    <row r="462" spans="1:2" x14ac:dyDescent="0.25">
      <c r="A462" s="7">
        <f t="shared" si="7"/>
        <v>452</v>
      </c>
      <c r="B462" s="8">
        <v>761236</v>
      </c>
    </row>
    <row r="463" spans="1:2" x14ac:dyDescent="0.25">
      <c r="A463" s="7">
        <f t="shared" si="7"/>
        <v>453</v>
      </c>
      <c r="B463" s="8">
        <v>2</v>
      </c>
    </row>
    <row r="464" spans="1:2" x14ac:dyDescent="0.25">
      <c r="A464" s="7">
        <f t="shared" si="7"/>
        <v>454</v>
      </c>
      <c r="B464" s="8">
        <v>56</v>
      </c>
    </row>
    <row r="465" spans="1:2" x14ac:dyDescent="0.25">
      <c r="A465" s="7">
        <f t="shared" si="7"/>
        <v>455</v>
      </c>
      <c r="B465" s="8">
        <v>109</v>
      </c>
    </row>
    <row r="466" spans="1:2" x14ac:dyDescent="0.25">
      <c r="A466" s="7">
        <f t="shared" si="7"/>
        <v>456</v>
      </c>
      <c r="B466" s="8">
        <v>13520</v>
      </c>
    </row>
    <row r="467" spans="1:2" x14ac:dyDescent="0.25">
      <c r="A467" s="7">
        <f t="shared" si="7"/>
        <v>457</v>
      </c>
      <c r="B467" s="8">
        <v>736870</v>
      </c>
    </row>
    <row r="468" spans="1:2" x14ac:dyDescent="0.25">
      <c r="A468" s="7">
        <f t="shared" si="7"/>
        <v>458</v>
      </c>
      <c r="B468" s="8">
        <v>9375</v>
      </c>
    </row>
    <row r="469" spans="1:2" x14ac:dyDescent="0.25">
      <c r="A469" s="7">
        <f t="shared" si="7"/>
        <v>459</v>
      </c>
      <c r="B469" s="8">
        <v>340</v>
      </c>
    </row>
    <row r="470" spans="1:2" x14ac:dyDescent="0.25">
      <c r="A470" s="7">
        <f t="shared" si="7"/>
        <v>460</v>
      </c>
      <c r="B470" s="8">
        <v>657</v>
      </c>
    </row>
    <row r="471" spans="1:2" x14ac:dyDescent="0.25">
      <c r="A471" s="7">
        <f t="shared" si="7"/>
        <v>461</v>
      </c>
      <c r="B471" s="8">
        <v>2098</v>
      </c>
    </row>
    <row r="472" spans="1:2" x14ac:dyDescent="0.25">
      <c r="A472" s="7">
        <f t="shared" si="7"/>
        <v>462</v>
      </c>
      <c r="B472" s="8">
        <v>3891</v>
      </c>
    </row>
    <row r="473" spans="1:2" x14ac:dyDescent="0.25">
      <c r="A473" s="7">
        <f t="shared" si="7"/>
        <v>463</v>
      </c>
      <c r="B473" s="8">
        <v>13644</v>
      </c>
    </row>
    <row r="474" spans="1:2" x14ac:dyDescent="0.25">
      <c r="A474" s="7">
        <f t="shared" si="7"/>
        <v>464</v>
      </c>
      <c r="B474" s="8">
        <v>12361</v>
      </c>
    </row>
    <row r="475" spans="1:2" x14ac:dyDescent="0.25">
      <c r="A475" s="7">
        <f t="shared" si="7"/>
        <v>465</v>
      </c>
      <c r="B475" s="8">
        <v>32830</v>
      </c>
    </row>
    <row r="476" spans="1:2" x14ac:dyDescent="0.25">
      <c r="A476" s="7">
        <f t="shared" si="7"/>
        <v>466</v>
      </c>
      <c r="B476" s="8">
        <v>16474</v>
      </c>
    </row>
    <row r="477" spans="1:2" x14ac:dyDescent="0.25">
      <c r="A477" s="7">
        <f t="shared" si="7"/>
        <v>467</v>
      </c>
      <c r="B477" s="8">
        <v>2683</v>
      </c>
    </row>
    <row r="478" spans="1:2" x14ac:dyDescent="0.25">
      <c r="A478" s="7">
        <f t="shared" si="7"/>
        <v>468</v>
      </c>
      <c r="B478" s="8">
        <v>15</v>
      </c>
    </row>
    <row r="479" spans="1:2" x14ac:dyDescent="0.25">
      <c r="A479" s="7">
        <f t="shared" si="7"/>
        <v>469</v>
      </c>
      <c r="B479" s="8">
        <v>313</v>
      </c>
    </row>
    <row r="480" spans="1:2" x14ac:dyDescent="0.25">
      <c r="A480" s="7">
        <f t="shared" si="7"/>
        <v>470</v>
      </c>
      <c r="B480" s="8">
        <v>150</v>
      </c>
    </row>
    <row r="481" spans="1:2" x14ac:dyDescent="0.25">
      <c r="A481" s="7">
        <f t="shared" si="7"/>
        <v>471</v>
      </c>
      <c r="B481" s="8">
        <v>60</v>
      </c>
    </row>
    <row r="482" spans="1:2" x14ac:dyDescent="0.25">
      <c r="A482" s="7">
        <f t="shared" si="7"/>
        <v>472</v>
      </c>
      <c r="B482" s="8">
        <v>608</v>
      </c>
    </row>
    <row r="483" spans="1:2" x14ac:dyDescent="0.25">
      <c r="A483" s="7">
        <f t="shared" si="7"/>
        <v>473</v>
      </c>
      <c r="B483" s="8">
        <v>26495</v>
      </c>
    </row>
    <row r="484" spans="1:2" x14ac:dyDescent="0.25">
      <c r="A484" s="7">
        <f t="shared" si="7"/>
        <v>474</v>
      </c>
      <c r="B484" s="8">
        <v>4877</v>
      </c>
    </row>
    <row r="485" spans="1:2" x14ac:dyDescent="0.25">
      <c r="A485" s="7">
        <f t="shared" si="7"/>
        <v>475</v>
      </c>
      <c r="B485" s="8">
        <v>9472</v>
      </c>
    </row>
    <row r="486" spans="1:2" x14ac:dyDescent="0.25">
      <c r="A486" s="7">
        <f t="shared" si="7"/>
        <v>476</v>
      </c>
      <c r="B486" s="8">
        <v>1629</v>
      </c>
    </row>
    <row r="487" spans="1:2" x14ac:dyDescent="0.25">
      <c r="A487" s="7">
        <f t="shared" si="7"/>
        <v>477</v>
      </c>
      <c r="B487" s="8">
        <v>753</v>
      </c>
    </row>
    <row r="488" spans="1:2" x14ac:dyDescent="0.25">
      <c r="A488" s="7">
        <f t="shared" si="7"/>
        <v>478</v>
      </c>
      <c r="B488" s="8">
        <v>8461</v>
      </c>
    </row>
    <row r="489" spans="1:2" x14ac:dyDescent="0.25">
      <c r="A489" s="7">
        <f t="shared" si="7"/>
        <v>479</v>
      </c>
      <c r="B489" s="8">
        <v>1178</v>
      </c>
    </row>
    <row r="490" spans="1:2" x14ac:dyDescent="0.25">
      <c r="A490" s="7">
        <f t="shared" si="7"/>
        <v>480</v>
      </c>
      <c r="B490" s="8">
        <v>21977</v>
      </c>
    </row>
    <row r="491" spans="1:2" x14ac:dyDescent="0.25">
      <c r="A491" s="7">
        <f t="shared" si="7"/>
        <v>481</v>
      </c>
      <c r="B491" s="8">
        <v>10620</v>
      </c>
    </row>
    <row r="492" spans="1:2" x14ac:dyDescent="0.25">
      <c r="A492" s="7">
        <f t="shared" si="7"/>
        <v>482</v>
      </c>
      <c r="B492" s="8">
        <v>5744</v>
      </c>
    </row>
    <row r="493" spans="1:2" x14ac:dyDescent="0.25">
      <c r="A493" s="7">
        <f t="shared" si="7"/>
        <v>483</v>
      </c>
      <c r="B493" s="8">
        <v>391</v>
      </c>
    </row>
    <row r="494" spans="1:2" x14ac:dyDescent="0.25">
      <c r="A494" s="7">
        <f t="shared" si="7"/>
        <v>484</v>
      </c>
      <c r="B494" s="8">
        <v>178</v>
      </c>
    </row>
    <row r="495" spans="1:2" x14ac:dyDescent="0.25">
      <c r="A495" s="7">
        <f t="shared" si="7"/>
        <v>485</v>
      </c>
      <c r="B495" s="8">
        <v>278</v>
      </c>
    </row>
    <row r="496" spans="1:2" x14ac:dyDescent="0.25">
      <c r="A496" s="7">
        <f t="shared" si="7"/>
        <v>486</v>
      </c>
      <c r="B496" s="8">
        <v>11257</v>
      </c>
    </row>
    <row r="497" spans="1:2" x14ac:dyDescent="0.25">
      <c r="A497" s="7">
        <f t="shared" si="7"/>
        <v>487</v>
      </c>
      <c r="B497" s="8">
        <v>405274</v>
      </c>
    </row>
    <row r="498" spans="1:2" x14ac:dyDescent="0.25">
      <c r="A498" s="7">
        <f t="shared" si="7"/>
        <v>488</v>
      </c>
      <c r="B498" s="8">
        <v>67909</v>
      </c>
    </row>
    <row r="499" spans="1:2" x14ac:dyDescent="0.25">
      <c r="A499" s="7">
        <f t="shared" si="7"/>
        <v>489</v>
      </c>
      <c r="B499" s="8">
        <v>505</v>
      </c>
    </row>
    <row r="500" spans="1:2" x14ac:dyDescent="0.25">
      <c r="A500" s="7">
        <f t="shared" si="7"/>
        <v>490</v>
      </c>
      <c r="B500" s="8">
        <v>785</v>
      </c>
    </row>
    <row r="501" spans="1:2" x14ac:dyDescent="0.25">
      <c r="A501" s="7">
        <f t="shared" si="7"/>
        <v>491</v>
      </c>
      <c r="B501" s="8">
        <v>218</v>
      </c>
    </row>
    <row r="502" spans="1:2" x14ac:dyDescent="0.25">
      <c r="A502" s="7">
        <f t="shared" si="7"/>
        <v>492</v>
      </c>
      <c r="B502" s="8">
        <v>384582</v>
      </c>
    </row>
    <row r="503" spans="1:2" x14ac:dyDescent="0.25">
      <c r="A503" s="7">
        <f t="shared" si="7"/>
        <v>493</v>
      </c>
      <c r="B503" s="8">
        <v>2692</v>
      </c>
    </row>
    <row r="504" spans="1:2" x14ac:dyDescent="0.25">
      <c r="A504" s="7">
        <f t="shared" si="7"/>
        <v>494</v>
      </c>
      <c r="B504" s="8">
        <v>48330</v>
      </c>
    </row>
    <row r="505" spans="1:2" x14ac:dyDescent="0.25">
      <c r="A505" s="7">
        <f t="shared" si="7"/>
        <v>495</v>
      </c>
      <c r="B505" s="8">
        <v>183</v>
      </c>
    </row>
    <row r="506" spans="1:2" x14ac:dyDescent="0.25">
      <c r="A506" s="7">
        <f t="shared" si="7"/>
        <v>496</v>
      </c>
      <c r="B506" s="8">
        <v>452</v>
      </c>
    </row>
    <row r="507" spans="1:2" x14ac:dyDescent="0.25">
      <c r="A507" s="7">
        <f t="shared" si="7"/>
        <v>497</v>
      </c>
      <c r="B507" s="8">
        <v>43616</v>
      </c>
    </row>
    <row r="508" spans="1:2" x14ac:dyDescent="0.25">
      <c r="A508" s="7">
        <f t="shared" si="7"/>
        <v>498</v>
      </c>
      <c r="B508" s="8">
        <v>7256</v>
      </c>
    </row>
    <row r="509" spans="1:2" x14ac:dyDescent="0.25">
      <c r="A509" s="7">
        <f t="shared" si="7"/>
        <v>499</v>
      </c>
      <c r="B509" s="8">
        <v>17</v>
      </c>
    </row>
    <row r="510" spans="1:2" x14ac:dyDescent="0.25">
      <c r="A510" s="7">
        <f t="shared" si="7"/>
        <v>500</v>
      </c>
      <c r="B510" s="8">
        <v>3367</v>
      </c>
    </row>
    <row r="511" spans="1:2" x14ac:dyDescent="0.25">
      <c r="A511" s="7">
        <f t="shared" si="7"/>
        <v>501</v>
      </c>
      <c r="B511" s="8">
        <v>2192</v>
      </c>
    </row>
    <row r="512" spans="1:2" x14ac:dyDescent="0.25">
      <c r="A512" s="7">
        <f t="shared" si="7"/>
        <v>502</v>
      </c>
      <c r="B512" s="8">
        <v>4296</v>
      </c>
    </row>
    <row r="513" spans="1:2" x14ac:dyDescent="0.25">
      <c r="A513" s="7">
        <f t="shared" si="7"/>
        <v>503</v>
      </c>
      <c r="B513" s="8">
        <v>2317</v>
      </c>
    </row>
    <row r="514" spans="1:2" x14ac:dyDescent="0.25">
      <c r="A514" s="7">
        <f t="shared" si="7"/>
        <v>504</v>
      </c>
      <c r="B514" s="8">
        <v>312</v>
      </c>
    </row>
    <row r="515" spans="1:2" x14ac:dyDescent="0.25">
      <c r="A515" s="7">
        <f t="shared" si="7"/>
        <v>505</v>
      </c>
      <c r="B515" s="8">
        <v>4735</v>
      </c>
    </row>
    <row r="516" spans="1:2" x14ac:dyDescent="0.25">
      <c r="A516" s="7">
        <f t="shared" si="7"/>
        <v>506</v>
      </c>
      <c r="B516" s="8">
        <v>69459</v>
      </c>
    </row>
    <row r="517" spans="1:2" x14ac:dyDescent="0.25">
      <c r="A517" s="7">
        <f t="shared" si="7"/>
        <v>507</v>
      </c>
      <c r="B517" s="8">
        <v>82533</v>
      </c>
    </row>
    <row r="518" spans="1:2" x14ac:dyDescent="0.25">
      <c r="A518" s="7">
        <f t="shared" si="7"/>
        <v>508</v>
      </c>
      <c r="B518" s="8">
        <v>2549</v>
      </c>
    </row>
    <row r="519" spans="1:2" x14ac:dyDescent="0.25">
      <c r="A519" s="7">
        <f t="shared" si="7"/>
        <v>509</v>
      </c>
      <c r="B519" s="8">
        <v>5</v>
      </c>
    </row>
    <row r="520" spans="1:2" x14ac:dyDescent="0.25">
      <c r="A520" s="7">
        <f t="shared" si="7"/>
        <v>510</v>
      </c>
      <c r="B520" s="8">
        <v>3564</v>
      </c>
    </row>
    <row r="521" spans="1:2" x14ac:dyDescent="0.25">
      <c r="A521" s="7">
        <f t="shared" si="7"/>
        <v>511</v>
      </c>
      <c r="B521" s="8">
        <v>8597</v>
      </c>
    </row>
    <row r="522" spans="1:2" x14ac:dyDescent="0.25">
      <c r="A522" s="7">
        <f t="shared" si="7"/>
        <v>512</v>
      </c>
      <c r="B522" s="8">
        <v>14891</v>
      </c>
    </row>
    <row r="523" spans="1:2" x14ac:dyDescent="0.25">
      <c r="A523" s="7">
        <f t="shared" si="7"/>
        <v>513</v>
      </c>
      <c r="B523" s="8">
        <v>4439</v>
      </c>
    </row>
    <row r="524" spans="1:2" x14ac:dyDescent="0.25">
      <c r="A524" s="7">
        <f t="shared" si="7"/>
        <v>514</v>
      </c>
      <c r="B524" s="8">
        <v>3979</v>
      </c>
    </row>
    <row r="525" spans="1:2" x14ac:dyDescent="0.25">
      <c r="A525" s="7">
        <f t="shared" ref="A525:A588" si="8">A524+1</f>
        <v>515</v>
      </c>
      <c r="B525" s="8">
        <v>1433</v>
      </c>
    </row>
    <row r="526" spans="1:2" x14ac:dyDescent="0.25">
      <c r="A526" s="7">
        <f t="shared" si="8"/>
        <v>516</v>
      </c>
      <c r="B526" s="8">
        <v>5518</v>
      </c>
    </row>
    <row r="527" spans="1:2" x14ac:dyDescent="0.25">
      <c r="A527" s="7">
        <f t="shared" si="8"/>
        <v>517</v>
      </c>
      <c r="B527" s="8">
        <v>1427</v>
      </c>
    </row>
    <row r="528" spans="1:2" x14ac:dyDescent="0.25">
      <c r="A528" s="7">
        <f t="shared" si="8"/>
        <v>518</v>
      </c>
      <c r="B528" s="8">
        <v>4000</v>
      </c>
    </row>
    <row r="529" spans="1:2" x14ac:dyDescent="0.25">
      <c r="A529" s="7">
        <f t="shared" si="8"/>
        <v>519</v>
      </c>
      <c r="B529" s="8">
        <v>7738</v>
      </c>
    </row>
    <row r="530" spans="1:2" x14ac:dyDescent="0.25">
      <c r="A530" s="7">
        <f t="shared" si="8"/>
        <v>520</v>
      </c>
      <c r="B530" s="8">
        <v>99</v>
      </c>
    </row>
    <row r="531" spans="1:2" x14ac:dyDescent="0.25">
      <c r="A531" s="7">
        <f t="shared" si="8"/>
        <v>521</v>
      </c>
      <c r="B531" s="8">
        <v>1835</v>
      </c>
    </row>
    <row r="532" spans="1:2" x14ac:dyDescent="0.25">
      <c r="A532" s="7">
        <f t="shared" si="8"/>
        <v>522</v>
      </c>
      <c r="B532" s="8">
        <v>86112</v>
      </c>
    </row>
    <row r="533" spans="1:2" x14ac:dyDescent="0.25">
      <c r="A533" s="7">
        <f t="shared" si="8"/>
        <v>523</v>
      </c>
      <c r="B533" s="8">
        <v>15942</v>
      </c>
    </row>
    <row r="534" spans="1:2" x14ac:dyDescent="0.25">
      <c r="A534" s="7">
        <f t="shared" si="8"/>
        <v>524</v>
      </c>
      <c r="B534" s="8">
        <v>406</v>
      </c>
    </row>
    <row r="535" spans="1:2" x14ac:dyDescent="0.25">
      <c r="A535" s="7">
        <f t="shared" si="8"/>
        <v>525</v>
      </c>
      <c r="B535" s="8">
        <v>38287</v>
      </c>
    </row>
    <row r="536" spans="1:2" x14ac:dyDescent="0.25">
      <c r="A536" s="7">
        <f t="shared" si="8"/>
        <v>526</v>
      </c>
      <c r="B536" s="8">
        <v>1187</v>
      </c>
    </row>
    <row r="537" spans="1:2" x14ac:dyDescent="0.25">
      <c r="A537" s="7">
        <f t="shared" si="8"/>
        <v>527</v>
      </c>
      <c r="B537" s="8">
        <v>8524</v>
      </c>
    </row>
    <row r="538" spans="1:2" x14ac:dyDescent="0.25">
      <c r="A538" s="7">
        <f t="shared" si="8"/>
        <v>528</v>
      </c>
      <c r="B538" s="8">
        <v>1214</v>
      </c>
    </row>
    <row r="539" spans="1:2" x14ac:dyDescent="0.25">
      <c r="A539" s="7">
        <f t="shared" si="8"/>
        <v>529</v>
      </c>
      <c r="B539" s="8">
        <v>352051</v>
      </c>
    </row>
    <row r="540" spans="1:2" x14ac:dyDescent="0.25">
      <c r="A540" s="7">
        <f t="shared" si="8"/>
        <v>530</v>
      </c>
      <c r="B540" s="8">
        <v>895</v>
      </c>
    </row>
    <row r="541" spans="1:2" x14ac:dyDescent="0.25">
      <c r="A541" s="7">
        <f t="shared" si="8"/>
        <v>531</v>
      </c>
      <c r="B541" s="8">
        <v>178402</v>
      </c>
    </row>
    <row r="542" spans="1:2" x14ac:dyDescent="0.25">
      <c r="A542" s="7">
        <f t="shared" si="8"/>
        <v>532</v>
      </c>
      <c r="B542" s="8">
        <v>7248</v>
      </c>
    </row>
    <row r="543" spans="1:2" x14ac:dyDescent="0.25">
      <c r="A543" s="7">
        <f t="shared" si="8"/>
        <v>533</v>
      </c>
      <c r="B543" s="8">
        <v>2276</v>
      </c>
    </row>
    <row r="544" spans="1:2" x14ac:dyDescent="0.25">
      <c r="A544" s="7">
        <f t="shared" si="8"/>
        <v>534</v>
      </c>
      <c r="B544" s="8">
        <v>3783</v>
      </c>
    </row>
    <row r="545" spans="1:2" x14ac:dyDescent="0.25">
      <c r="A545" s="7">
        <f t="shared" si="8"/>
        <v>535</v>
      </c>
      <c r="B545" s="8">
        <v>15684</v>
      </c>
    </row>
    <row r="546" spans="1:2" x14ac:dyDescent="0.25">
      <c r="A546" s="7">
        <f t="shared" si="8"/>
        <v>536</v>
      </c>
      <c r="B546" s="8">
        <v>11196</v>
      </c>
    </row>
    <row r="547" spans="1:2" x14ac:dyDescent="0.25">
      <c r="A547" s="7">
        <f t="shared" si="8"/>
        <v>537</v>
      </c>
      <c r="B547" s="8">
        <v>4677</v>
      </c>
    </row>
    <row r="548" spans="1:2" x14ac:dyDescent="0.25">
      <c r="A548" s="7">
        <f t="shared" si="8"/>
        <v>538</v>
      </c>
      <c r="B548" s="8">
        <v>64</v>
      </c>
    </row>
    <row r="549" spans="1:2" x14ac:dyDescent="0.25">
      <c r="A549" s="7">
        <f t="shared" si="8"/>
        <v>539</v>
      </c>
      <c r="B549" s="8">
        <v>898</v>
      </c>
    </row>
    <row r="550" spans="1:2" x14ac:dyDescent="0.25">
      <c r="A550" s="7">
        <f t="shared" si="8"/>
        <v>540</v>
      </c>
      <c r="B550" s="8">
        <v>21056</v>
      </c>
    </row>
    <row r="551" spans="1:2" x14ac:dyDescent="0.25">
      <c r="A551" s="7">
        <f t="shared" si="8"/>
        <v>541</v>
      </c>
      <c r="B551" s="8">
        <v>257895</v>
      </c>
    </row>
    <row r="552" spans="1:2" x14ac:dyDescent="0.25">
      <c r="A552" s="7">
        <f t="shared" si="8"/>
        <v>542</v>
      </c>
      <c r="B552" s="8">
        <v>584</v>
      </c>
    </row>
    <row r="553" spans="1:2" x14ac:dyDescent="0.25">
      <c r="A553" s="7">
        <f t="shared" si="8"/>
        <v>543</v>
      </c>
      <c r="B553" s="8">
        <v>235</v>
      </c>
    </row>
    <row r="554" spans="1:2" x14ac:dyDescent="0.25">
      <c r="A554" s="7">
        <f t="shared" si="8"/>
        <v>544</v>
      </c>
      <c r="B554" s="8">
        <v>4652</v>
      </c>
    </row>
    <row r="555" spans="1:2" x14ac:dyDescent="0.25">
      <c r="A555" s="7">
        <f t="shared" si="8"/>
        <v>545</v>
      </c>
      <c r="B555" s="8">
        <v>403</v>
      </c>
    </row>
    <row r="556" spans="1:2" x14ac:dyDescent="0.25">
      <c r="A556" s="7">
        <f t="shared" si="8"/>
        <v>546</v>
      </c>
      <c r="B556" s="8">
        <v>5172</v>
      </c>
    </row>
    <row r="557" spans="1:2" x14ac:dyDescent="0.25">
      <c r="A557" s="7">
        <f t="shared" si="8"/>
        <v>547</v>
      </c>
      <c r="B557" s="8">
        <v>636</v>
      </c>
    </row>
    <row r="558" spans="1:2" x14ac:dyDescent="0.25">
      <c r="A558" s="7">
        <f t="shared" si="8"/>
        <v>548</v>
      </c>
      <c r="B558" s="8">
        <v>1009</v>
      </c>
    </row>
    <row r="559" spans="1:2" x14ac:dyDescent="0.25">
      <c r="A559" s="7">
        <f t="shared" si="8"/>
        <v>549</v>
      </c>
      <c r="B559" s="8">
        <v>9193</v>
      </c>
    </row>
    <row r="560" spans="1:2" x14ac:dyDescent="0.25">
      <c r="A560" s="7">
        <f t="shared" si="8"/>
        <v>550</v>
      </c>
      <c r="B560" s="8">
        <v>1402</v>
      </c>
    </row>
    <row r="561" spans="1:2" x14ac:dyDescent="0.25">
      <c r="A561" s="7">
        <f t="shared" si="8"/>
        <v>551</v>
      </c>
      <c r="B561" s="8">
        <v>1565</v>
      </c>
    </row>
    <row r="562" spans="1:2" x14ac:dyDescent="0.25">
      <c r="A562" s="7">
        <f t="shared" si="8"/>
        <v>552</v>
      </c>
      <c r="B562" s="8">
        <v>6921</v>
      </c>
    </row>
    <row r="563" spans="1:2" x14ac:dyDescent="0.25">
      <c r="A563" s="7">
        <f t="shared" si="8"/>
        <v>553</v>
      </c>
      <c r="B563" s="8">
        <v>781</v>
      </c>
    </row>
    <row r="564" spans="1:2" x14ac:dyDescent="0.25">
      <c r="A564" s="7">
        <f t="shared" si="8"/>
        <v>554</v>
      </c>
      <c r="B564" s="8">
        <v>186339</v>
      </c>
    </row>
    <row r="565" spans="1:2" x14ac:dyDescent="0.25">
      <c r="A565" s="7">
        <f t="shared" si="8"/>
        <v>555</v>
      </c>
      <c r="B565" s="8">
        <v>821</v>
      </c>
    </row>
    <row r="566" spans="1:2" x14ac:dyDescent="0.25">
      <c r="A566" s="7">
        <f t="shared" si="8"/>
        <v>556</v>
      </c>
      <c r="B566" s="8">
        <v>1643</v>
      </c>
    </row>
    <row r="567" spans="1:2" x14ac:dyDescent="0.25">
      <c r="A567" s="7">
        <f t="shared" si="8"/>
        <v>557</v>
      </c>
      <c r="B567" s="8">
        <v>24070</v>
      </c>
    </row>
    <row r="568" spans="1:2" x14ac:dyDescent="0.25">
      <c r="A568" s="7">
        <f t="shared" si="8"/>
        <v>558</v>
      </c>
      <c r="B568" s="8">
        <v>2</v>
      </c>
    </row>
    <row r="569" spans="1:2" x14ac:dyDescent="0.25">
      <c r="A569" s="7">
        <f t="shared" si="8"/>
        <v>559</v>
      </c>
      <c r="B569" s="8">
        <v>131524</v>
      </c>
    </row>
    <row r="570" spans="1:2" x14ac:dyDescent="0.25">
      <c r="A570" s="7">
        <f t="shared" si="8"/>
        <v>560</v>
      </c>
      <c r="B570" s="8">
        <v>432</v>
      </c>
    </row>
    <row r="571" spans="1:2" x14ac:dyDescent="0.25">
      <c r="A571" s="7">
        <f t="shared" si="8"/>
        <v>561</v>
      </c>
      <c r="B571" s="8">
        <v>1842377</v>
      </c>
    </row>
    <row r="572" spans="1:2" x14ac:dyDescent="0.25">
      <c r="A572" s="7">
        <f t="shared" si="8"/>
        <v>562</v>
      </c>
      <c r="B572" s="8">
        <v>3346</v>
      </c>
    </row>
    <row r="573" spans="1:2" x14ac:dyDescent="0.25">
      <c r="A573" s="7">
        <f t="shared" si="8"/>
        <v>563</v>
      </c>
      <c r="B573" s="8">
        <v>48153</v>
      </c>
    </row>
    <row r="574" spans="1:2" x14ac:dyDescent="0.25">
      <c r="A574" s="7">
        <f t="shared" si="8"/>
        <v>564</v>
      </c>
      <c r="B574" s="8">
        <v>1295</v>
      </c>
    </row>
    <row r="575" spans="1:2" x14ac:dyDescent="0.25">
      <c r="A575" s="7">
        <f t="shared" si="8"/>
        <v>565</v>
      </c>
      <c r="B575" s="8">
        <v>23781</v>
      </c>
    </row>
    <row r="576" spans="1:2" x14ac:dyDescent="0.25">
      <c r="A576" s="7">
        <f t="shared" si="8"/>
        <v>566</v>
      </c>
      <c r="B576" s="8">
        <v>294</v>
      </c>
    </row>
    <row r="577" spans="1:2" x14ac:dyDescent="0.25">
      <c r="A577" s="7">
        <f t="shared" si="8"/>
        <v>567</v>
      </c>
      <c r="B577" s="8">
        <v>49</v>
      </c>
    </row>
    <row r="578" spans="1:2" x14ac:dyDescent="0.25">
      <c r="A578" s="7">
        <f t="shared" si="8"/>
        <v>568</v>
      </c>
      <c r="B578" s="8">
        <v>94</v>
      </c>
    </row>
    <row r="579" spans="1:2" x14ac:dyDescent="0.25">
      <c r="A579" s="7">
        <f t="shared" si="8"/>
        <v>569</v>
      </c>
      <c r="B579" s="8">
        <v>62250</v>
      </c>
    </row>
    <row r="580" spans="1:2" x14ac:dyDescent="0.25">
      <c r="A580" s="7">
        <f t="shared" si="8"/>
        <v>570</v>
      </c>
      <c r="B580" s="8">
        <v>5618</v>
      </c>
    </row>
    <row r="581" spans="1:2" x14ac:dyDescent="0.25">
      <c r="A581" s="7">
        <f t="shared" si="8"/>
        <v>571</v>
      </c>
      <c r="B581" s="8">
        <v>145729</v>
      </c>
    </row>
    <row r="582" spans="1:2" x14ac:dyDescent="0.25">
      <c r="A582" s="7">
        <f t="shared" si="8"/>
        <v>572</v>
      </c>
      <c r="B582" s="8">
        <v>505388</v>
      </c>
    </row>
    <row r="583" spans="1:2" x14ac:dyDescent="0.25">
      <c r="A583" s="7">
        <f t="shared" si="8"/>
        <v>573</v>
      </c>
      <c r="B583" s="8">
        <v>1761</v>
      </c>
    </row>
    <row r="584" spans="1:2" x14ac:dyDescent="0.25">
      <c r="A584" s="7">
        <f t="shared" si="8"/>
        <v>574</v>
      </c>
      <c r="B584" s="8">
        <v>747</v>
      </c>
    </row>
    <row r="585" spans="1:2" x14ac:dyDescent="0.25">
      <c r="A585" s="7">
        <f t="shared" si="8"/>
        <v>575</v>
      </c>
      <c r="B585" s="8">
        <v>1784</v>
      </c>
    </row>
    <row r="586" spans="1:2" x14ac:dyDescent="0.25">
      <c r="A586" s="7">
        <f t="shared" si="8"/>
        <v>576</v>
      </c>
      <c r="B586" s="8">
        <v>52</v>
      </c>
    </row>
    <row r="587" spans="1:2" x14ac:dyDescent="0.25">
      <c r="A587" s="7">
        <f t="shared" si="8"/>
        <v>577</v>
      </c>
      <c r="B587" s="8">
        <v>13068</v>
      </c>
    </row>
    <row r="588" spans="1:2" x14ac:dyDescent="0.25">
      <c r="A588" s="7">
        <f t="shared" si="8"/>
        <v>578</v>
      </c>
      <c r="B588" s="8">
        <v>387</v>
      </c>
    </row>
    <row r="589" spans="1:2" x14ac:dyDescent="0.25">
      <c r="A589" s="7">
        <f t="shared" ref="A589:A652" si="9">A588+1</f>
        <v>579</v>
      </c>
      <c r="B589" s="8">
        <v>4</v>
      </c>
    </row>
    <row r="590" spans="1:2" x14ac:dyDescent="0.25">
      <c r="A590" s="7">
        <f t="shared" si="9"/>
        <v>580</v>
      </c>
      <c r="B590" s="8">
        <v>322</v>
      </c>
    </row>
    <row r="591" spans="1:2" x14ac:dyDescent="0.25">
      <c r="A591" s="7">
        <f t="shared" si="9"/>
        <v>581</v>
      </c>
      <c r="B591" s="8">
        <v>807</v>
      </c>
    </row>
    <row r="592" spans="1:2" x14ac:dyDescent="0.25">
      <c r="A592" s="7">
        <f t="shared" si="9"/>
        <v>582</v>
      </c>
      <c r="B592" s="8">
        <v>3479</v>
      </c>
    </row>
    <row r="593" spans="1:2" x14ac:dyDescent="0.25">
      <c r="A593" s="7">
        <f t="shared" si="9"/>
        <v>583</v>
      </c>
      <c r="B593" s="8">
        <v>1970</v>
      </c>
    </row>
    <row r="594" spans="1:2" x14ac:dyDescent="0.25">
      <c r="A594" s="7">
        <f t="shared" si="9"/>
        <v>584</v>
      </c>
      <c r="B594" s="8">
        <v>633</v>
      </c>
    </row>
    <row r="595" spans="1:2" x14ac:dyDescent="0.25">
      <c r="A595" s="7">
        <f t="shared" si="9"/>
        <v>585</v>
      </c>
      <c r="B595" s="8">
        <v>5276</v>
      </c>
    </row>
    <row r="596" spans="1:2" x14ac:dyDescent="0.25">
      <c r="A596" s="7">
        <f t="shared" si="9"/>
        <v>586</v>
      </c>
      <c r="B596" s="8">
        <v>138904</v>
      </c>
    </row>
    <row r="597" spans="1:2" x14ac:dyDescent="0.25">
      <c r="A597" s="7">
        <f t="shared" si="9"/>
        <v>587</v>
      </c>
      <c r="B597" s="8">
        <v>13709</v>
      </c>
    </row>
    <row r="598" spans="1:2" x14ac:dyDescent="0.25">
      <c r="A598" s="7">
        <f t="shared" si="9"/>
        <v>588</v>
      </c>
      <c r="B598" s="8">
        <v>311</v>
      </c>
    </row>
    <row r="599" spans="1:2" x14ac:dyDescent="0.25">
      <c r="A599" s="7">
        <f t="shared" si="9"/>
        <v>589</v>
      </c>
      <c r="B599" s="8">
        <v>2377</v>
      </c>
    </row>
    <row r="600" spans="1:2" x14ac:dyDescent="0.25">
      <c r="A600" s="7">
        <f t="shared" si="9"/>
        <v>590</v>
      </c>
      <c r="B600" s="8">
        <v>2855</v>
      </c>
    </row>
    <row r="601" spans="1:2" x14ac:dyDescent="0.25">
      <c r="A601" s="7">
        <f t="shared" si="9"/>
        <v>591</v>
      </c>
      <c r="B601" s="8">
        <v>1598</v>
      </c>
    </row>
    <row r="602" spans="1:2" x14ac:dyDescent="0.25">
      <c r="A602" s="7">
        <f t="shared" si="9"/>
        <v>592</v>
      </c>
      <c r="B602" s="8">
        <v>13264</v>
      </c>
    </row>
    <row r="603" spans="1:2" x14ac:dyDescent="0.25">
      <c r="A603" s="7">
        <f t="shared" si="9"/>
        <v>593</v>
      </c>
      <c r="B603" s="8">
        <v>456</v>
      </c>
    </row>
    <row r="604" spans="1:2" x14ac:dyDescent="0.25">
      <c r="A604" s="7">
        <f t="shared" si="9"/>
        <v>594</v>
      </c>
      <c r="B604" s="8">
        <v>1068</v>
      </c>
    </row>
    <row r="605" spans="1:2" x14ac:dyDescent="0.25">
      <c r="A605" s="7">
        <f t="shared" si="9"/>
        <v>595</v>
      </c>
      <c r="B605" s="8">
        <v>14527</v>
      </c>
    </row>
    <row r="606" spans="1:2" x14ac:dyDescent="0.25">
      <c r="A606" s="7">
        <f t="shared" si="9"/>
        <v>596</v>
      </c>
      <c r="B606" s="8">
        <v>146431</v>
      </c>
    </row>
    <row r="607" spans="1:2" x14ac:dyDescent="0.25">
      <c r="A607" s="7">
        <f t="shared" si="9"/>
        <v>597</v>
      </c>
      <c r="B607" s="8">
        <v>117</v>
      </c>
    </row>
    <row r="608" spans="1:2" x14ac:dyDescent="0.25">
      <c r="A608" s="7">
        <f t="shared" si="9"/>
        <v>598</v>
      </c>
      <c r="B608" s="8">
        <v>193047</v>
      </c>
    </row>
    <row r="609" spans="1:2" x14ac:dyDescent="0.25">
      <c r="A609" s="7">
        <f t="shared" si="9"/>
        <v>599</v>
      </c>
      <c r="B609" s="8">
        <v>441</v>
      </c>
    </row>
    <row r="610" spans="1:2" x14ac:dyDescent="0.25">
      <c r="A610" s="7">
        <f t="shared" si="9"/>
        <v>600</v>
      </c>
      <c r="B610" s="8">
        <v>228</v>
      </c>
    </row>
    <row r="611" spans="1:2" x14ac:dyDescent="0.25">
      <c r="A611" s="7">
        <f t="shared" si="9"/>
        <v>601</v>
      </c>
      <c r="B611" s="8">
        <v>6026</v>
      </c>
    </row>
    <row r="612" spans="1:2" x14ac:dyDescent="0.25">
      <c r="A612" s="7">
        <f t="shared" si="9"/>
        <v>602</v>
      </c>
      <c r="B612" s="8">
        <v>10597</v>
      </c>
    </row>
    <row r="613" spans="1:2" x14ac:dyDescent="0.25">
      <c r="A613" s="7">
        <f t="shared" si="9"/>
        <v>603</v>
      </c>
      <c r="B613" s="8">
        <v>37</v>
      </c>
    </row>
    <row r="614" spans="1:2" x14ac:dyDescent="0.25">
      <c r="A614" s="7">
        <f t="shared" si="9"/>
        <v>604</v>
      </c>
      <c r="B614" s="8">
        <v>1511</v>
      </c>
    </row>
    <row r="615" spans="1:2" x14ac:dyDescent="0.25">
      <c r="A615" s="7">
        <f t="shared" si="9"/>
        <v>605</v>
      </c>
      <c r="B615" s="8">
        <v>375</v>
      </c>
    </row>
    <row r="616" spans="1:2" x14ac:dyDescent="0.25">
      <c r="A616" s="7">
        <f t="shared" si="9"/>
        <v>606</v>
      </c>
      <c r="B616" s="8">
        <v>6408</v>
      </c>
    </row>
    <row r="617" spans="1:2" x14ac:dyDescent="0.25">
      <c r="A617" s="7">
        <f t="shared" si="9"/>
        <v>607</v>
      </c>
      <c r="B617" s="8">
        <v>271726</v>
      </c>
    </row>
    <row r="618" spans="1:2" x14ac:dyDescent="0.25">
      <c r="A618" s="7">
        <f t="shared" si="9"/>
        <v>608</v>
      </c>
      <c r="B618" s="8">
        <v>304</v>
      </c>
    </row>
    <row r="619" spans="1:2" x14ac:dyDescent="0.25">
      <c r="A619" s="7">
        <f t="shared" si="9"/>
        <v>609</v>
      </c>
      <c r="B619" s="8">
        <v>857</v>
      </c>
    </row>
    <row r="620" spans="1:2" x14ac:dyDescent="0.25">
      <c r="A620" s="7">
        <f t="shared" si="9"/>
        <v>610</v>
      </c>
      <c r="B620" s="8">
        <v>1321</v>
      </c>
    </row>
    <row r="621" spans="1:2" x14ac:dyDescent="0.25">
      <c r="A621" s="7">
        <f t="shared" si="9"/>
        <v>611</v>
      </c>
      <c r="B621" s="8">
        <v>17989</v>
      </c>
    </row>
    <row r="622" spans="1:2" x14ac:dyDescent="0.25">
      <c r="A622" s="7">
        <f t="shared" si="9"/>
        <v>612</v>
      </c>
      <c r="B622" s="8">
        <v>3939</v>
      </c>
    </row>
    <row r="623" spans="1:2" x14ac:dyDescent="0.25">
      <c r="A623" s="7">
        <f t="shared" si="9"/>
        <v>613</v>
      </c>
      <c r="B623" s="8">
        <v>914</v>
      </c>
    </row>
    <row r="624" spans="1:2" x14ac:dyDescent="0.25">
      <c r="A624" s="7">
        <f t="shared" si="9"/>
        <v>614</v>
      </c>
      <c r="B624" s="8">
        <v>469</v>
      </c>
    </row>
    <row r="625" spans="1:2" x14ac:dyDescent="0.25">
      <c r="A625" s="7">
        <f t="shared" si="9"/>
        <v>615</v>
      </c>
      <c r="B625" s="8">
        <v>4363261</v>
      </c>
    </row>
    <row r="626" spans="1:2" x14ac:dyDescent="0.25">
      <c r="A626" s="7">
        <f t="shared" si="9"/>
        <v>616</v>
      </c>
      <c r="B626" s="8">
        <v>41962</v>
      </c>
    </row>
    <row r="627" spans="1:2" x14ac:dyDescent="0.25">
      <c r="A627" s="7">
        <f t="shared" si="9"/>
        <v>617</v>
      </c>
      <c r="B627" s="8">
        <v>547642</v>
      </c>
    </row>
    <row r="628" spans="1:2" x14ac:dyDescent="0.25">
      <c r="A628" s="7">
        <f t="shared" si="9"/>
        <v>618</v>
      </c>
      <c r="B628" s="8">
        <v>2484</v>
      </c>
    </row>
    <row r="629" spans="1:2" x14ac:dyDescent="0.25">
      <c r="A629" s="7">
        <f t="shared" si="9"/>
        <v>619</v>
      </c>
      <c r="B629" s="8">
        <v>5617</v>
      </c>
    </row>
    <row r="630" spans="1:2" x14ac:dyDescent="0.25">
      <c r="A630" s="7">
        <f t="shared" si="9"/>
        <v>620</v>
      </c>
      <c r="B630" s="8">
        <v>10446</v>
      </c>
    </row>
    <row r="631" spans="1:2" x14ac:dyDescent="0.25">
      <c r="A631" s="7">
        <f t="shared" si="9"/>
        <v>621</v>
      </c>
      <c r="B631" s="8">
        <v>238094</v>
      </c>
    </row>
    <row r="632" spans="1:2" x14ac:dyDescent="0.25">
      <c r="A632" s="7">
        <f t="shared" si="9"/>
        <v>622</v>
      </c>
      <c r="B632" s="8">
        <v>167557</v>
      </c>
    </row>
    <row r="633" spans="1:2" x14ac:dyDescent="0.25">
      <c r="A633" s="7">
        <f t="shared" si="9"/>
        <v>623</v>
      </c>
      <c r="B633" s="8">
        <v>3368</v>
      </c>
    </row>
    <row r="634" spans="1:2" x14ac:dyDescent="0.25">
      <c r="A634" s="7">
        <f t="shared" si="9"/>
        <v>624</v>
      </c>
      <c r="B634" s="8">
        <v>3158</v>
      </c>
    </row>
    <row r="635" spans="1:2" x14ac:dyDescent="0.25">
      <c r="A635" s="7">
        <f t="shared" si="9"/>
        <v>625</v>
      </c>
      <c r="B635" s="8">
        <v>1230</v>
      </c>
    </row>
    <row r="636" spans="1:2" x14ac:dyDescent="0.25">
      <c r="A636" s="7">
        <f t="shared" si="9"/>
        <v>626</v>
      </c>
      <c r="B636" s="8">
        <v>16</v>
      </c>
    </row>
    <row r="637" spans="1:2" x14ac:dyDescent="0.25">
      <c r="A637" s="7">
        <f t="shared" si="9"/>
        <v>627</v>
      </c>
      <c r="B637" s="8">
        <v>20085</v>
      </c>
    </row>
    <row r="638" spans="1:2" x14ac:dyDescent="0.25">
      <c r="A638" s="7">
        <f t="shared" si="9"/>
        <v>628</v>
      </c>
      <c r="B638" s="8">
        <v>4294</v>
      </c>
    </row>
    <row r="639" spans="1:2" x14ac:dyDescent="0.25">
      <c r="A639" s="7">
        <f t="shared" si="9"/>
        <v>629</v>
      </c>
      <c r="B639" s="8">
        <v>1267</v>
      </c>
    </row>
    <row r="640" spans="1:2" x14ac:dyDescent="0.25">
      <c r="A640" s="7">
        <f t="shared" si="9"/>
        <v>630</v>
      </c>
      <c r="B640" s="8">
        <v>1347</v>
      </c>
    </row>
    <row r="641" spans="1:2" x14ac:dyDescent="0.25">
      <c r="A641" s="7">
        <f t="shared" si="9"/>
        <v>631</v>
      </c>
      <c r="B641" s="8">
        <v>423559</v>
      </c>
    </row>
    <row r="642" spans="1:2" x14ac:dyDescent="0.25">
      <c r="A642" s="7">
        <f t="shared" si="9"/>
        <v>632</v>
      </c>
      <c r="B642" s="8">
        <v>3245</v>
      </c>
    </row>
    <row r="643" spans="1:2" x14ac:dyDescent="0.25">
      <c r="A643" s="7">
        <f t="shared" si="9"/>
        <v>633</v>
      </c>
      <c r="B643" s="8">
        <v>6881</v>
      </c>
    </row>
    <row r="644" spans="1:2" x14ac:dyDescent="0.25">
      <c r="A644" s="7">
        <f t="shared" si="9"/>
        <v>634</v>
      </c>
      <c r="B644" s="8">
        <v>26245</v>
      </c>
    </row>
    <row r="645" spans="1:2" x14ac:dyDescent="0.25">
      <c r="A645" s="7">
        <f t="shared" si="9"/>
        <v>635</v>
      </c>
      <c r="B645" s="8">
        <v>2162</v>
      </c>
    </row>
    <row r="646" spans="1:2" x14ac:dyDescent="0.25">
      <c r="A646" s="7">
        <f t="shared" si="9"/>
        <v>636</v>
      </c>
      <c r="B646" s="8">
        <v>794</v>
      </c>
    </row>
    <row r="647" spans="1:2" x14ac:dyDescent="0.25">
      <c r="A647" s="7">
        <f t="shared" si="9"/>
        <v>637</v>
      </c>
      <c r="B647" s="8">
        <v>6933</v>
      </c>
    </row>
    <row r="648" spans="1:2" x14ac:dyDescent="0.25">
      <c r="A648" s="7">
        <f t="shared" si="9"/>
        <v>638</v>
      </c>
      <c r="B648" s="8">
        <v>472</v>
      </c>
    </row>
    <row r="649" spans="1:2" x14ac:dyDescent="0.25">
      <c r="A649" s="7">
        <f t="shared" si="9"/>
        <v>639</v>
      </c>
      <c r="B649" s="8">
        <v>11661</v>
      </c>
    </row>
    <row r="650" spans="1:2" x14ac:dyDescent="0.25">
      <c r="A650" s="7">
        <f t="shared" si="9"/>
        <v>640</v>
      </c>
      <c r="B650" s="8">
        <v>3896</v>
      </c>
    </row>
    <row r="651" spans="1:2" x14ac:dyDescent="0.25">
      <c r="A651" s="7">
        <f t="shared" si="9"/>
        <v>641</v>
      </c>
      <c r="B651" s="8">
        <v>93</v>
      </c>
    </row>
    <row r="652" spans="1:2" x14ac:dyDescent="0.25">
      <c r="A652" s="7">
        <f t="shared" si="9"/>
        <v>642</v>
      </c>
      <c r="B652" s="8">
        <v>72366</v>
      </c>
    </row>
    <row r="653" spans="1:2" x14ac:dyDescent="0.25">
      <c r="A653" s="7">
        <f t="shared" ref="A653:A716" si="10">A652+1</f>
        <v>643</v>
      </c>
      <c r="B653" s="8">
        <v>1710</v>
      </c>
    </row>
    <row r="654" spans="1:2" x14ac:dyDescent="0.25">
      <c r="A654" s="7">
        <f t="shared" si="10"/>
        <v>644</v>
      </c>
      <c r="B654" s="8">
        <v>590</v>
      </c>
    </row>
    <row r="655" spans="1:2" x14ac:dyDescent="0.25">
      <c r="A655" s="7">
        <f t="shared" si="10"/>
        <v>645</v>
      </c>
      <c r="B655" s="8">
        <v>94</v>
      </c>
    </row>
    <row r="656" spans="1:2" x14ac:dyDescent="0.25">
      <c r="A656" s="7">
        <f t="shared" si="10"/>
        <v>646</v>
      </c>
      <c r="B656" s="8">
        <v>9896</v>
      </c>
    </row>
    <row r="657" spans="1:2" x14ac:dyDescent="0.25">
      <c r="A657" s="7">
        <f t="shared" si="10"/>
        <v>647</v>
      </c>
      <c r="B657" s="8">
        <v>86123</v>
      </c>
    </row>
    <row r="658" spans="1:2" x14ac:dyDescent="0.25">
      <c r="A658" s="7">
        <f t="shared" si="10"/>
        <v>648</v>
      </c>
      <c r="B658" s="8">
        <v>5453</v>
      </c>
    </row>
    <row r="659" spans="1:2" x14ac:dyDescent="0.25">
      <c r="A659" s="7">
        <f t="shared" si="10"/>
        <v>649</v>
      </c>
      <c r="B659" s="8">
        <v>461</v>
      </c>
    </row>
    <row r="660" spans="1:2" x14ac:dyDescent="0.25">
      <c r="A660" s="7">
        <f t="shared" si="10"/>
        <v>650</v>
      </c>
      <c r="B660" s="8">
        <v>73694</v>
      </c>
    </row>
    <row r="661" spans="1:2" x14ac:dyDescent="0.25">
      <c r="A661" s="7">
        <f t="shared" si="10"/>
        <v>651</v>
      </c>
      <c r="B661" s="8">
        <v>411434</v>
      </c>
    </row>
    <row r="662" spans="1:2" x14ac:dyDescent="0.25">
      <c r="A662" s="7">
        <f t="shared" si="10"/>
        <v>652</v>
      </c>
      <c r="B662" s="8">
        <v>252</v>
      </c>
    </row>
    <row r="663" spans="1:2" x14ac:dyDescent="0.25">
      <c r="A663" s="7">
        <f t="shared" si="10"/>
        <v>653</v>
      </c>
      <c r="B663" s="8">
        <v>19008</v>
      </c>
    </row>
    <row r="664" spans="1:2" x14ac:dyDescent="0.25">
      <c r="A664" s="7">
        <f t="shared" si="10"/>
        <v>654</v>
      </c>
      <c r="B664" s="8">
        <v>287</v>
      </c>
    </row>
    <row r="665" spans="1:2" x14ac:dyDescent="0.25">
      <c r="A665" s="7">
        <f t="shared" si="10"/>
        <v>655</v>
      </c>
      <c r="B665" s="8">
        <v>424</v>
      </c>
    </row>
    <row r="666" spans="1:2" x14ac:dyDescent="0.25">
      <c r="A666" s="7">
        <f t="shared" si="10"/>
        <v>656</v>
      </c>
      <c r="B666" s="8">
        <v>68</v>
      </c>
    </row>
    <row r="667" spans="1:2" x14ac:dyDescent="0.25">
      <c r="A667" s="7">
        <f t="shared" si="10"/>
        <v>657</v>
      </c>
      <c r="B667" s="8">
        <v>142</v>
      </c>
    </row>
    <row r="668" spans="1:2" x14ac:dyDescent="0.25">
      <c r="A668" s="7">
        <f t="shared" si="10"/>
        <v>658</v>
      </c>
      <c r="B668" s="8">
        <v>94</v>
      </c>
    </row>
    <row r="669" spans="1:2" x14ac:dyDescent="0.25">
      <c r="A669" s="7">
        <f t="shared" si="10"/>
        <v>659</v>
      </c>
      <c r="B669" s="8">
        <v>274</v>
      </c>
    </row>
    <row r="670" spans="1:2" x14ac:dyDescent="0.25">
      <c r="A670" s="7">
        <f t="shared" si="10"/>
        <v>660</v>
      </c>
      <c r="B670" s="8">
        <v>74535</v>
      </c>
    </row>
    <row r="671" spans="1:2" x14ac:dyDescent="0.25">
      <c r="A671" s="7">
        <f t="shared" si="10"/>
        <v>661</v>
      </c>
      <c r="B671" s="8">
        <v>7892</v>
      </c>
    </row>
    <row r="672" spans="1:2" x14ac:dyDescent="0.25">
      <c r="A672" s="7">
        <f t="shared" si="10"/>
        <v>662</v>
      </c>
      <c r="B672" s="8">
        <v>4697441</v>
      </c>
    </row>
    <row r="673" spans="1:2" x14ac:dyDescent="0.25">
      <c r="A673" s="7">
        <f t="shared" si="10"/>
        <v>663</v>
      </c>
      <c r="B673" s="8">
        <v>2014</v>
      </c>
    </row>
    <row r="674" spans="1:2" x14ac:dyDescent="0.25">
      <c r="A674" s="7">
        <f t="shared" si="10"/>
        <v>664</v>
      </c>
      <c r="B674" s="8">
        <v>2931</v>
      </c>
    </row>
    <row r="675" spans="1:2" x14ac:dyDescent="0.25">
      <c r="A675" s="7">
        <f t="shared" si="10"/>
        <v>665</v>
      </c>
      <c r="B675" s="8">
        <v>612796</v>
      </c>
    </row>
    <row r="676" spans="1:2" x14ac:dyDescent="0.25">
      <c r="A676" s="7">
        <f t="shared" si="10"/>
        <v>666</v>
      </c>
      <c r="B676" s="8">
        <v>4079</v>
      </c>
    </row>
    <row r="677" spans="1:2" x14ac:dyDescent="0.25">
      <c r="A677" s="7">
        <f t="shared" si="10"/>
        <v>667</v>
      </c>
      <c r="B677" s="8">
        <v>150395</v>
      </c>
    </row>
    <row r="678" spans="1:2" x14ac:dyDescent="0.25">
      <c r="A678" s="7">
        <f t="shared" si="10"/>
        <v>668</v>
      </c>
      <c r="B678" s="8">
        <v>4893</v>
      </c>
    </row>
    <row r="679" spans="1:2" x14ac:dyDescent="0.25">
      <c r="A679" s="7">
        <f t="shared" si="10"/>
        <v>669</v>
      </c>
      <c r="B679" s="8">
        <v>14865</v>
      </c>
    </row>
    <row r="680" spans="1:2" x14ac:dyDescent="0.25">
      <c r="A680" s="7">
        <f t="shared" si="10"/>
        <v>670</v>
      </c>
      <c r="B680" s="8">
        <v>4436</v>
      </c>
    </row>
    <row r="681" spans="1:2" x14ac:dyDescent="0.25">
      <c r="A681" s="7">
        <f t="shared" si="10"/>
        <v>671</v>
      </c>
      <c r="B681" s="8">
        <v>97472</v>
      </c>
    </row>
    <row r="682" spans="1:2" x14ac:dyDescent="0.25">
      <c r="A682" s="7">
        <f t="shared" si="10"/>
        <v>672</v>
      </c>
      <c r="B682" s="8">
        <v>863</v>
      </c>
    </row>
    <row r="683" spans="1:2" x14ac:dyDescent="0.25">
      <c r="A683" s="7">
        <f t="shared" si="10"/>
        <v>673</v>
      </c>
      <c r="B683" s="8">
        <v>10743</v>
      </c>
    </row>
    <row r="684" spans="1:2" x14ac:dyDescent="0.25">
      <c r="A684" s="7">
        <f t="shared" si="10"/>
        <v>674</v>
      </c>
      <c r="B684" s="8">
        <v>898</v>
      </c>
    </row>
    <row r="685" spans="1:2" x14ac:dyDescent="0.25">
      <c r="A685" s="7">
        <f t="shared" si="10"/>
        <v>675</v>
      </c>
      <c r="B685" s="8">
        <v>5505</v>
      </c>
    </row>
    <row r="686" spans="1:2" x14ac:dyDescent="0.25">
      <c r="A686" s="7">
        <f t="shared" si="10"/>
        <v>676</v>
      </c>
      <c r="B686" s="8">
        <v>288</v>
      </c>
    </row>
    <row r="687" spans="1:2" x14ac:dyDescent="0.25">
      <c r="A687" s="7">
        <f t="shared" si="10"/>
        <v>677</v>
      </c>
      <c r="B687" s="8">
        <v>668</v>
      </c>
    </row>
    <row r="688" spans="1:2" x14ac:dyDescent="0.25">
      <c r="A688" s="7">
        <f t="shared" si="10"/>
        <v>678</v>
      </c>
      <c r="B688" s="8">
        <v>90</v>
      </c>
    </row>
    <row r="689" spans="1:2" x14ac:dyDescent="0.25">
      <c r="A689" s="7">
        <f t="shared" si="10"/>
        <v>679</v>
      </c>
      <c r="B689" s="8">
        <v>481</v>
      </c>
    </row>
    <row r="690" spans="1:2" x14ac:dyDescent="0.25">
      <c r="A690" s="7">
        <f t="shared" si="10"/>
        <v>680</v>
      </c>
      <c r="B690" s="8">
        <v>19877</v>
      </c>
    </row>
    <row r="691" spans="1:2" x14ac:dyDescent="0.25">
      <c r="A691" s="7">
        <f t="shared" si="10"/>
        <v>681</v>
      </c>
      <c r="B691" s="8">
        <v>392</v>
      </c>
    </row>
    <row r="692" spans="1:2" x14ac:dyDescent="0.25">
      <c r="A692" s="7">
        <f t="shared" si="10"/>
        <v>682</v>
      </c>
      <c r="B692" s="8">
        <v>2</v>
      </c>
    </row>
    <row r="693" spans="1:2" x14ac:dyDescent="0.25">
      <c r="A693" s="7">
        <f t="shared" si="10"/>
        <v>683</v>
      </c>
      <c r="B693" s="8">
        <v>93</v>
      </c>
    </row>
    <row r="694" spans="1:2" x14ac:dyDescent="0.25">
      <c r="A694" s="7">
        <f t="shared" si="10"/>
        <v>684</v>
      </c>
      <c r="B694" s="8">
        <v>5760</v>
      </c>
    </row>
    <row r="695" spans="1:2" x14ac:dyDescent="0.25">
      <c r="A695" s="7">
        <f t="shared" si="10"/>
        <v>685</v>
      </c>
      <c r="B695" s="8">
        <v>267410</v>
      </c>
    </row>
    <row r="696" spans="1:2" x14ac:dyDescent="0.25">
      <c r="A696" s="7">
        <f t="shared" si="10"/>
        <v>686</v>
      </c>
      <c r="B696" s="8">
        <v>10983</v>
      </c>
    </row>
    <row r="697" spans="1:2" x14ac:dyDescent="0.25">
      <c r="A697" s="7">
        <f t="shared" si="10"/>
        <v>687</v>
      </c>
      <c r="B697" s="8">
        <v>602</v>
      </c>
    </row>
    <row r="698" spans="1:2" x14ac:dyDescent="0.25">
      <c r="A698" s="7">
        <f t="shared" si="10"/>
        <v>688</v>
      </c>
      <c r="B698" s="8">
        <v>471</v>
      </c>
    </row>
    <row r="699" spans="1:2" x14ac:dyDescent="0.25">
      <c r="A699" s="7">
        <f t="shared" si="10"/>
        <v>689</v>
      </c>
      <c r="B699" s="8">
        <v>292</v>
      </c>
    </row>
    <row r="700" spans="1:2" x14ac:dyDescent="0.25">
      <c r="A700" s="7">
        <f t="shared" si="10"/>
        <v>690</v>
      </c>
      <c r="B700" s="8">
        <v>52702</v>
      </c>
    </row>
    <row r="701" spans="1:2" x14ac:dyDescent="0.25">
      <c r="A701" s="7">
        <f t="shared" si="10"/>
        <v>691</v>
      </c>
      <c r="B701" s="8">
        <v>5361</v>
      </c>
    </row>
    <row r="702" spans="1:2" x14ac:dyDescent="0.25">
      <c r="A702" s="7">
        <f t="shared" si="10"/>
        <v>692</v>
      </c>
      <c r="B702" s="8">
        <v>2866</v>
      </c>
    </row>
    <row r="703" spans="1:2" x14ac:dyDescent="0.25">
      <c r="A703" s="7">
        <f t="shared" si="10"/>
        <v>693</v>
      </c>
      <c r="B703" s="8">
        <v>2327</v>
      </c>
    </row>
    <row r="704" spans="1:2" x14ac:dyDescent="0.25">
      <c r="A704" s="7">
        <f t="shared" si="10"/>
        <v>694</v>
      </c>
      <c r="B704" s="8">
        <v>1711</v>
      </c>
    </row>
    <row r="705" spans="1:2" x14ac:dyDescent="0.25">
      <c r="A705" s="7">
        <f t="shared" si="10"/>
        <v>695</v>
      </c>
      <c r="B705" s="8">
        <v>25358</v>
      </c>
    </row>
    <row r="706" spans="1:2" x14ac:dyDescent="0.25">
      <c r="A706" s="7">
        <f t="shared" si="10"/>
        <v>696</v>
      </c>
      <c r="B706" s="8">
        <v>965</v>
      </c>
    </row>
    <row r="707" spans="1:2" x14ac:dyDescent="0.25">
      <c r="A707" s="7">
        <f t="shared" si="10"/>
        <v>697</v>
      </c>
      <c r="B707" s="8">
        <v>24910</v>
      </c>
    </row>
    <row r="708" spans="1:2" x14ac:dyDescent="0.25">
      <c r="A708" s="7">
        <f t="shared" si="10"/>
        <v>698</v>
      </c>
      <c r="B708" s="8">
        <v>60</v>
      </c>
    </row>
    <row r="709" spans="1:2" x14ac:dyDescent="0.25">
      <c r="A709" s="7">
        <f t="shared" si="10"/>
        <v>699</v>
      </c>
      <c r="B709" s="8">
        <v>5331</v>
      </c>
    </row>
    <row r="710" spans="1:2" x14ac:dyDescent="0.25">
      <c r="A710" s="7">
        <f t="shared" si="10"/>
        <v>700</v>
      </c>
      <c r="B710" s="8">
        <v>5840</v>
      </c>
    </row>
    <row r="711" spans="1:2" x14ac:dyDescent="0.25">
      <c r="A711" s="7">
        <f t="shared" si="10"/>
        <v>701</v>
      </c>
      <c r="B711" s="8">
        <v>13657</v>
      </c>
    </row>
    <row r="712" spans="1:2" x14ac:dyDescent="0.25">
      <c r="A712" s="7">
        <f t="shared" si="10"/>
        <v>702</v>
      </c>
      <c r="B712" s="8">
        <v>9158</v>
      </c>
    </row>
    <row r="713" spans="1:2" x14ac:dyDescent="0.25">
      <c r="A713" s="7">
        <f t="shared" si="10"/>
        <v>703</v>
      </c>
      <c r="B713" s="8">
        <v>4350</v>
      </c>
    </row>
    <row r="714" spans="1:2" x14ac:dyDescent="0.25">
      <c r="A714" s="7">
        <f t="shared" si="10"/>
        <v>704</v>
      </c>
      <c r="B714" s="8">
        <v>2306</v>
      </c>
    </row>
    <row r="715" spans="1:2" x14ac:dyDescent="0.25">
      <c r="A715" s="7">
        <f t="shared" si="10"/>
        <v>705</v>
      </c>
      <c r="B715" s="8">
        <v>44093</v>
      </c>
    </row>
    <row r="716" spans="1:2" x14ac:dyDescent="0.25">
      <c r="A716" s="7">
        <f t="shared" si="10"/>
        <v>706</v>
      </c>
      <c r="B716" s="8">
        <v>41675</v>
      </c>
    </row>
    <row r="717" spans="1:2" x14ac:dyDescent="0.25">
      <c r="A717" s="7">
        <f t="shared" ref="A717:A780" si="11">A716+1</f>
        <v>707</v>
      </c>
      <c r="B717" s="8">
        <v>12133</v>
      </c>
    </row>
    <row r="718" spans="1:2" x14ac:dyDescent="0.25">
      <c r="A718" s="7">
        <f t="shared" si="11"/>
        <v>708</v>
      </c>
      <c r="B718" s="8">
        <v>24992</v>
      </c>
    </row>
    <row r="719" spans="1:2" x14ac:dyDescent="0.25">
      <c r="A719" s="7">
        <f t="shared" si="11"/>
        <v>709</v>
      </c>
      <c r="B719" s="8">
        <v>3601</v>
      </c>
    </row>
    <row r="720" spans="1:2" x14ac:dyDescent="0.25">
      <c r="A720" s="7">
        <f t="shared" si="11"/>
        <v>710</v>
      </c>
      <c r="B720" s="8">
        <v>43966</v>
      </c>
    </row>
    <row r="721" spans="1:2" x14ac:dyDescent="0.25">
      <c r="A721" s="7">
        <f t="shared" si="11"/>
        <v>711</v>
      </c>
      <c r="B721" s="8">
        <v>69</v>
      </c>
    </row>
    <row r="722" spans="1:2" x14ac:dyDescent="0.25">
      <c r="A722" s="7">
        <f t="shared" si="11"/>
        <v>712</v>
      </c>
      <c r="B722" s="8">
        <v>278012</v>
      </c>
    </row>
    <row r="723" spans="1:2" x14ac:dyDescent="0.25">
      <c r="A723" s="7">
        <f t="shared" si="11"/>
        <v>713</v>
      </c>
      <c r="B723" s="8">
        <v>2345</v>
      </c>
    </row>
    <row r="724" spans="1:2" x14ac:dyDescent="0.25">
      <c r="A724" s="7">
        <f t="shared" si="11"/>
        <v>714</v>
      </c>
      <c r="B724" s="8">
        <v>899</v>
      </c>
    </row>
    <row r="725" spans="1:2" x14ac:dyDescent="0.25">
      <c r="A725" s="7">
        <f t="shared" si="11"/>
        <v>715</v>
      </c>
      <c r="B725" s="8">
        <v>931203</v>
      </c>
    </row>
    <row r="726" spans="1:2" x14ac:dyDescent="0.25">
      <c r="A726" s="7">
        <f t="shared" si="11"/>
        <v>716</v>
      </c>
      <c r="B726" s="8">
        <v>98</v>
      </c>
    </row>
    <row r="727" spans="1:2" x14ac:dyDescent="0.25">
      <c r="A727" s="7">
        <f t="shared" si="11"/>
        <v>717</v>
      </c>
      <c r="B727" s="8">
        <v>1264077</v>
      </c>
    </row>
    <row r="728" spans="1:2" x14ac:dyDescent="0.25">
      <c r="A728" s="7">
        <f t="shared" si="11"/>
        <v>718</v>
      </c>
      <c r="B728" s="8">
        <v>350</v>
      </c>
    </row>
    <row r="729" spans="1:2" x14ac:dyDescent="0.25">
      <c r="A729" s="7">
        <f t="shared" si="11"/>
        <v>719</v>
      </c>
      <c r="B729" s="8">
        <v>616</v>
      </c>
    </row>
    <row r="730" spans="1:2" x14ac:dyDescent="0.25">
      <c r="A730" s="7">
        <f t="shared" si="11"/>
        <v>720</v>
      </c>
      <c r="B730" s="8">
        <v>1223939</v>
      </c>
    </row>
    <row r="731" spans="1:2" x14ac:dyDescent="0.25">
      <c r="A731" s="7">
        <f t="shared" si="11"/>
        <v>721</v>
      </c>
      <c r="B731" s="8">
        <v>3227</v>
      </c>
    </row>
    <row r="732" spans="1:2" x14ac:dyDescent="0.25">
      <c r="A732" s="7">
        <f t="shared" si="11"/>
        <v>722</v>
      </c>
      <c r="B732" s="8">
        <v>992</v>
      </c>
    </row>
    <row r="733" spans="1:2" x14ac:dyDescent="0.25">
      <c r="A733" s="7">
        <f t="shared" si="11"/>
        <v>723</v>
      </c>
      <c r="B733" s="8">
        <v>3104</v>
      </c>
    </row>
    <row r="734" spans="1:2" x14ac:dyDescent="0.25">
      <c r="A734" s="7">
        <f t="shared" si="11"/>
        <v>724</v>
      </c>
      <c r="B734" s="8">
        <v>1489</v>
      </c>
    </row>
    <row r="735" spans="1:2" x14ac:dyDescent="0.25">
      <c r="A735" s="7">
        <f t="shared" si="11"/>
        <v>725</v>
      </c>
      <c r="B735" s="8">
        <v>175</v>
      </c>
    </row>
    <row r="736" spans="1:2" x14ac:dyDescent="0.25">
      <c r="A736" s="7">
        <f t="shared" si="11"/>
        <v>726</v>
      </c>
      <c r="B736" s="8">
        <v>27273</v>
      </c>
    </row>
    <row r="737" spans="1:2" x14ac:dyDescent="0.25">
      <c r="A737" s="7">
        <f t="shared" si="11"/>
        <v>727</v>
      </c>
      <c r="B737" s="8">
        <v>4863</v>
      </c>
    </row>
    <row r="738" spans="1:2" x14ac:dyDescent="0.25">
      <c r="A738" s="7">
        <f t="shared" si="11"/>
        <v>728</v>
      </c>
      <c r="B738" s="8">
        <v>1192</v>
      </c>
    </row>
    <row r="739" spans="1:2" x14ac:dyDescent="0.25">
      <c r="A739" s="7">
        <f t="shared" si="11"/>
        <v>729</v>
      </c>
      <c r="B739" s="8">
        <v>1943</v>
      </c>
    </row>
    <row r="740" spans="1:2" x14ac:dyDescent="0.25">
      <c r="A740" s="7">
        <f t="shared" si="11"/>
        <v>730</v>
      </c>
      <c r="B740" s="8">
        <v>659</v>
      </c>
    </row>
    <row r="741" spans="1:2" x14ac:dyDescent="0.25">
      <c r="A741" s="7">
        <f t="shared" si="11"/>
        <v>731</v>
      </c>
      <c r="B741" s="8">
        <v>4814</v>
      </c>
    </row>
    <row r="742" spans="1:2" x14ac:dyDescent="0.25">
      <c r="A742" s="7">
        <f t="shared" si="11"/>
        <v>732</v>
      </c>
      <c r="B742" s="8">
        <v>1404</v>
      </c>
    </row>
    <row r="743" spans="1:2" x14ac:dyDescent="0.25">
      <c r="A743" s="7">
        <f t="shared" si="11"/>
        <v>733</v>
      </c>
      <c r="B743" s="8">
        <v>39</v>
      </c>
    </row>
    <row r="744" spans="1:2" x14ac:dyDescent="0.25">
      <c r="A744" s="7">
        <f t="shared" si="11"/>
        <v>734</v>
      </c>
      <c r="B744" s="8">
        <v>1015</v>
      </c>
    </row>
    <row r="745" spans="1:2" x14ac:dyDescent="0.25">
      <c r="A745" s="7">
        <f t="shared" si="11"/>
        <v>735</v>
      </c>
      <c r="B745" s="8">
        <v>7779</v>
      </c>
    </row>
    <row r="746" spans="1:2" x14ac:dyDescent="0.25">
      <c r="A746" s="7">
        <f t="shared" si="11"/>
        <v>736</v>
      </c>
      <c r="B746" s="8">
        <v>16659</v>
      </c>
    </row>
    <row r="747" spans="1:2" x14ac:dyDescent="0.25">
      <c r="A747" s="7">
        <f t="shared" si="11"/>
        <v>737</v>
      </c>
      <c r="B747" s="8">
        <v>26026</v>
      </c>
    </row>
    <row r="748" spans="1:2" x14ac:dyDescent="0.25">
      <c r="A748" s="7">
        <f t="shared" si="11"/>
        <v>738</v>
      </c>
      <c r="B748" s="8">
        <v>2798</v>
      </c>
    </row>
    <row r="749" spans="1:2" x14ac:dyDescent="0.25">
      <c r="A749" s="7">
        <f t="shared" si="11"/>
        <v>739</v>
      </c>
      <c r="B749" s="8">
        <v>469</v>
      </c>
    </row>
    <row r="750" spans="1:2" x14ac:dyDescent="0.25">
      <c r="A750" s="7">
        <f t="shared" si="11"/>
        <v>740</v>
      </c>
      <c r="B750" s="8">
        <v>1791</v>
      </c>
    </row>
    <row r="751" spans="1:2" x14ac:dyDescent="0.25">
      <c r="A751" s="7">
        <f t="shared" si="11"/>
        <v>741</v>
      </c>
      <c r="B751" s="8">
        <v>81565</v>
      </c>
    </row>
    <row r="752" spans="1:2" x14ac:dyDescent="0.25">
      <c r="A752" s="7">
        <f t="shared" si="11"/>
        <v>742</v>
      </c>
      <c r="B752" s="8">
        <v>14788</v>
      </c>
    </row>
    <row r="753" spans="1:2" x14ac:dyDescent="0.25">
      <c r="A753" s="7">
        <f t="shared" si="11"/>
        <v>743</v>
      </c>
      <c r="B753" s="8">
        <v>2151</v>
      </c>
    </row>
    <row r="754" spans="1:2" x14ac:dyDescent="0.25">
      <c r="A754" s="7">
        <f t="shared" si="11"/>
        <v>744</v>
      </c>
      <c r="B754" s="8">
        <v>30056</v>
      </c>
    </row>
    <row r="755" spans="1:2" x14ac:dyDescent="0.25">
      <c r="A755" s="7">
        <f t="shared" si="11"/>
        <v>745</v>
      </c>
      <c r="B755" s="8">
        <v>401</v>
      </c>
    </row>
    <row r="756" spans="1:2" x14ac:dyDescent="0.25">
      <c r="A756" s="7">
        <f t="shared" si="11"/>
        <v>746</v>
      </c>
      <c r="B756" s="8">
        <v>1082</v>
      </c>
    </row>
    <row r="757" spans="1:2" x14ac:dyDescent="0.25">
      <c r="A757" s="7">
        <f t="shared" si="11"/>
        <v>747</v>
      </c>
      <c r="B757" s="8">
        <v>3474</v>
      </c>
    </row>
    <row r="758" spans="1:2" x14ac:dyDescent="0.25">
      <c r="A758" s="7">
        <f t="shared" si="11"/>
        <v>748</v>
      </c>
      <c r="B758" s="8">
        <v>24494</v>
      </c>
    </row>
    <row r="759" spans="1:2" x14ac:dyDescent="0.25">
      <c r="A759" s="7">
        <f t="shared" si="11"/>
        <v>749</v>
      </c>
      <c r="B759" s="8">
        <v>55958</v>
      </c>
    </row>
    <row r="760" spans="1:2" x14ac:dyDescent="0.25">
      <c r="A760" s="7">
        <f t="shared" si="11"/>
        <v>750</v>
      </c>
      <c r="B760" s="8">
        <v>963</v>
      </c>
    </row>
    <row r="761" spans="1:2" x14ac:dyDescent="0.25">
      <c r="A761" s="7">
        <f t="shared" si="11"/>
        <v>751</v>
      </c>
      <c r="B761" s="8">
        <v>10</v>
      </c>
    </row>
    <row r="762" spans="1:2" x14ac:dyDescent="0.25">
      <c r="A762" s="7">
        <f t="shared" si="11"/>
        <v>752</v>
      </c>
      <c r="B762" s="8">
        <v>327</v>
      </c>
    </row>
    <row r="763" spans="1:2" x14ac:dyDescent="0.25">
      <c r="A763" s="7">
        <f t="shared" si="11"/>
        <v>753</v>
      </c>
      <c r="B763" s="8">
        <v>163</v>
      </c>
    </row>
    <row r="764" spans="1:2" x14ac:dyDescent="0.25">
      <c r="A764" s="7">
        <f t="shared" si="11"/>
        <v>754</v>
      </c>
      <c r="B764" s="8">
        <v>768</v>
      </c>
    </row>
    <row r="765" spans="1:2" x14ac:dyDescent="0.25">
      <c r="A765" s="7">
        <f t="shared" si="11"/>
        <v>755</v>
      </c>
      <c r="B765" s="8">
        <v>2954</v>
      </c>
    </row>
    <row r="766" spans="1:2" x14ac:dyDescent="0.25">
      <c r="A766" s="7">
        <f t="shared" si="11"/>
        <v>756</v>
      </c>
      <c r="B766" s="8">
        <v>5121</v>
      </c>
    </row>
    <row r="767" spans="1:2" x14ac:dyDescent="0.25">
      <c r="A767" s="7">
        <f t="shared" si="11"/>
        <v>757</v>
      </c>
      <c r="B767" s="8">
        <v>4913</v>
      </c>
    </row>
    <row r="768" spans="1:2" x14ac:dyDescent="0.25">
      <c r="A768" s="7">
        <f t="shared" si="11"/>
        <v>758</v>
      </c>
      <c r="B768" s="8">
        <v>2704542</v>
      </c>
    </row>
    <row r="769" spans="1:2" x14ac:dyDescent="0.25">
      <c r="A769" s="7">
        <f t="shared" si="11"/>
        <v>759</v>
      </c>
      <c r="B769" s="8">
        <v>3862</v>
      </c>
    </row>
    <row r="770" spans="1:2" x14ac:dyDescent="0.25">
      <c r="A770" s="7">
        <f t="shared" si="11"/>
        <v>760</v>
      </c>
      <c r="B770" s="8">
        <v>450</v>
      </c>
    </row>
    <row r="771" spans="1:2" x14ac:dyDescent="0.25">
      <c r="A771" s="7">
        <f t="shared" si="11"/>
        <v>761</v>
      </c>
      <c r="B771" s="8">
        <v>1772</v>
      </c>
    </row>
    <row r="772" spans="1:2" x14ac:dyDescent="0.25">
      <c r="A772" s="7">
        <f t="shared" si="11"/>
        <v>762</v>
      </c>
      <c r="B772" s="8">
        <v>471</v>
      </c>
    </row>
    <row r="773" spans="1:2" x14ac:dyDescent="0.25">
      <c r="A773" s="7">
        <f t="shared" si="11"/>
        <v>763</v>
      </c>
      <c r="B773" s="8">
        <v>1110</v>
      </c>
    </row>
    <row r="774" spans="1:2" x14ac:dyDescent="0.25">
      <c r="A774" s="7">
        <f t="shared" si="11"/>
        <v>764</v>
      </c>
      <c r="B774" s="8">
        <v>46845</v>
      </c>
    </row>
    <row r="775" spans="1:2" x14ac:dyDescent="0.25">
      <c r="A775" s="7">
        <f t="shared" si="11"/>
        <v>765</v>
      </c>
      <c r="B775" s="8">
        <v>1410</v>
      </c>
    </row>
    <row r="776" spans="1:2" x14ac:dyDescent="0.25">
      <c r="A776" s="7">
        <f t="shared" si="11"/>
        <v>766</v>
      </c>
      <c r="B776" s="8">
        <v>463</v>
      </c>
    </row>
    <row r="777" spans="1:2" x14ac:dyDescent="0.25">
      <c r="A777" s="7">
        <f t="shared" si="11"/>
        <v>767</v>
      </c>
      <c r="B777" s="8">
        <v>69</v>
      </c>
    </row>
    <row r="778" spans="1:2" x14ac:dyDescent="0.25">
      <c r="A778" s="7">
        <f t="shared" si="11"/>
        <v>768</v>
      </c>
      <c r="B778" s="8">
        <v>102350</v>
      </c>
    </row>
    <row r="779" spans="1:2" x14ac:dyDescent="0.25">
      <c r="A779" s="7">
        <f t="shared" si="11"/>
        <v>769</v>
      </c>
      <c r="B779" s="8">
        <v>7521</v>
      </c>
    </row>
    <row r="780" spans="1:2" x14ac:dyDescent="0.25">
      <c r="A780" s="7">
        <f t="shared" si="11"/>
        <v>770</v>
      </c>
      <c r="B780" s="8">
        <v>143</v>
      </c>
    </row>
    <row r="781" spans="1:2" x14ac:dyDescent="0.25">
      <c r="A781" s="7">
        <f t="shared" ref="A781:A844" si="12">A780+1</f>
        <v>771</v>
      </c>
      <c r="B781" s="8">
        <v>1686</v>
      </c>
    </row>
    <row r="782" spans="1:2" x14ac:dyDescent="0.25">
      <c r="A782" s="7">
        <f t="shared" si="12"/>
        <v>772</v>
      </c>
      <c r="B782" s="8">
        <v>235</v>
      </c>
    </row>
    <row r="783" spans="1:2" x14ac:dyDescent="0.25">
      <c r="A783" s="7">
        <f t="shared" si="12"/>
        <v>773</v>
      </c>
      <c r="B783" s="8">
        <v>47</v>
      </c>
    </row>
    <row r="784" spans="1:2" x14ac:dyDescent="0.25">
      <c r="A784" s="7">
        <f t="shared" si="12"/>
        <v>774</v>
      </c>
      <c r="B784" s="8">
        <v>5694</v>
      </c>
    </row>
    <row r="785" spans="1:2" x14ac:dyDescent="0.25">
      <c r="A785" s="7">
        <f t="shared" si="12"/>
        <v>775</v>
      </c>
      <c r="B785" s="8">
        <v>9759</v>
      </c>
    </row>
    <row r="786" spans="1:2" x14ac:dyDescent="0.25">
      <c r="A786" s="7">
        <f t="shared" si="12"/>
        <v>776</v>
      </c>
      <c r="B786" s="8">
        <v>1592</v>
      </c>
    </row>
    <row r="787" spans="1:2" x14ac:dyDescent="0.25">
      <c r="A787" s="7">
        <f t="shared" si="12"/>
        <v>777</v>
      </c>
      <c r="B787" s="8">
        <v>144041</v>
      </c>
    </row>
    <row r="788" spans="1:2" x14ac:dyDescent="0.25">
      <c r="A788" s="7">
        <f t="shared" si="12"/>
        <v>778</v>
      </c>
      <c r="B788" s="8">
        <v>3257</v>
      </c>
    </row>
    <row r="789" spans="1:2" x14ac:dyDescent="0.25">
      <c r="A789" s="7">
        <f t="shared" si="12"/>
        <v>779</v>
      </c>
      <c r="B789" s="8">
        <v>396</v>
      </c>
    </row>
    <row r="790" spans="1:2" x14ac:dyDescent="0.25">
      <c r="A790" s="7">
        <f t="shared" si="12"/>
        <v>780</v>
      </c>
      <c r="B790" s="8">
        <v>1896</v>
      </c>
    </row>
    <row r="791" spans="1:2" x14ac:dyDescent="0.25">
      <c r="A791" s="7">
        <f t="shared" si="12"/>
        <v>781</v>
      </c>
      <c r="B791" s="8">
        <v>12564</v>
      </c>
    </row>
    <row r="792" spans="1:2" x14ac:dyDescent="0.25">
      <c r="A792" s="7">
        <f t="shared" si="12"/>
        <v>782</v>
      </c>
      <c r="B792" s="8">
        <v>9466</v>
      </c>
    </row>
    <row r="793" spans="1:2" x14ac:dyDescent="0.25">
      <c r="A793" s="7">
        <f t="shared" si="12"/>
        <v>783</v>
      </c>
      <c r="B793" s="8">
        <v>6081</v>
      </c>
    </row>
    <row r="794" spans="1:2" x14ac:dyDescent="0.25">
      <c r="A794" s="7">
        <f t="shared" si="12"/>
        <v>784</v>
      </c>
      <c r="B794" s="8">
        <v>151</v>
      </c>
    </row>
    <row r="795" spans="1:2" x14ac:dyDescent="0.25">
      <c r="A795" s="7">
        <f t="shared" si="12"/>
        <v>785</v>
      </c>
      <c r="B795" s="8">
        <v>596</v>
      </c>
    </row>
    <row r="796" spans="1:2" x14ac:dyDescent="0.25">
      <c r="A796" s="7">
        <f t="shared" si="12"/>
        <v>786</v>
      </c>
      <c r="B796" s="8">
        <v>3451</v>
      </c>
    </row>
    <row r="797" spans="1:2" x14ac:dyDescent="0.25">
      <c r="A797" s="7">
        <f t="shared" si="12"/>
        <v>787</v>
      </c>
      <c r="B797" s="8">
        <v>461</v>
      </c>
    </row>
    <row r="798" spans="1:2" x14ac:dyDescent="0.25">
      <c r="A798" s="7">
        <f t="shared" si="12"/>
        <v>788</v>
      </c>
      <c r="B798" s="8">
        <v>2855</v>
      </c>
    </row>
    <row r="799" spans="1:2" x14ac:dyDescent="0.25">
      <c r="A799" s="7">
        <f t="shared" si="12"/>
        <v>789</v>
      </c>
      <c r="B799" s="8">
        <v>388</v>
      </c>
    </row>
    <row r="800" spans="1:2" x14ac:dyDescent="0.25">
      <c r="A800" s="7">
        <f t="shared" si="12"/>
        <v>790</v>
      </c>
      <c r="B800" s="8">
        <v>247</v>
      </c>
    </row>
    <row r="801" spans="1:2" x14ac:dyDescent="0.25">
      <c r="A801" s="7">
        <f t="shared" si="12"/>
        <v>791</v>
      </c>
      <c r="B801" s="8">
        <v>75700</v>
      </c>
    </row>
    <row r="802" spans="1:2" x14ac:dyDescent="0.25">
      <c r="A802" s="7">
        <f t="shared" si="12"/>
        <v>792</v>
      </c>
      <c r="B802" s="8">
        <v>715</v>
      </c>
    </row>
    <row r="803" spans="1:2" x14ac:dyDescent="0.25">
      <c r="A803" s="7">
        <f t="shared" si="12"/>
        <v>793</v>
      </c>
      <c r="B803" s="8">
        <v>10</v>
      </c>
    </row>
    <row r="804" spans="1:2" x14ac:dyDescent="0.25">
      <c r="A804" s="7">
        <f t="shared" si="12"/>
        <v>794</v>
      </c>
      <c r="B804" s="8">
        <v>399</v>
      </c>
    </row>
    <row r="805" spans="1:2" x14ac:dyDescent="0.25">
      <c r="A805" s="7">
        <f t="shared" si="12"/>
        <v>795</v>
      </c>
      <c r="B805" s="8">
        <v>22</v>
      </c>
    </row>
    <row r="806" spans="1:2" x14ac:dyDescent="0.25">
      <c r="A806" s="7">
        <f t="shared" si="12"/>
        <v>796</v>
      </c>
      <c r="B806" s="8">
        <v>10156</v>
      </c>
    </row>
    <row r="807" spans="1:2" x14ac:dyDescent="0.25">
      <c r="A807" s="7">
        <f t="shared" si="12"/>
        <v>797</v>
      </c>
      <c r="B807" s="8">
        <v>88598</v>
      </c>
    </row>
    <row r="808" spans="1:2" x14ac:dyDescent="0.25">
      <c r="A808" s="7">
        <f t="shared" si="12"/>
        <v>798</v>
      </c>
      <c r="B808" s="8">
        <v>708784</v>
      </c>
    </row>
    <row r="809" spans="1:2" x14ac:dyDescent="0.25">
      <c r="A809" s="7">
        <f t="shared" si="12"/>
        <v>799</v>
      </c>
      <c r="B809" s="8">
        <v>831</v>
      </c>
    </row>
    <row r="810" spans="1:2" x14ac:dyDescent="0.25">
      <c r="A810" s="7">
        <f t="shared" si="12"/>
        <v>800</v>
      </c>
      <c r="B810" s="8">
        <v>91</v>
      </c>
    </row>
    <row r="811" spans="1:2" x14ac:dyDescent="0.25">
      <c r="A811" s="7">
        <f t="shared" si="12"/>
        <v>801</v>
      </c>
      <c r="B811" s="8">
        <v>34388</v>
      </c>
    </row>
    <row r="812" spans="1:2" x14ac:dyDescent="0.25">
      <c r="A812" s="7">
        <f t="shared" si="12"/>
        <v>802</v>
      </c>
      <c r="B812" s="8">
        <v>145989</v>
      </c>
    </row>
    <row r="813" spans="1:2" x14ac:dyDescent="0.25">
      <c r="A813" s="7">
        <f t="shared" si="12"/>
        <v>803</v>
      </c>
      <c r="B813" s="8">
        <v>22050</v>
      </c>
    </row>
    <row r="814" spans="1:2" x14ac:dyDescent="0.25">
      <c r="A814" s="7">
        <f t="shared" si="12"/>
        <v>804</v>
      </c>
      <c r="B814" s="8">
        <v>104543</v>
      </c>
    </row>
    <row r="815" spans="1:2" x14ac:dyDescent="0.25">
      <c r="A815" s="7">
        <f t="shared" si="12"/>
        <v>805</v>
      </c>
      <c r="B815" s="8">
        <v>43583</v>
      </c>
    </row>
    <row r="816" spans="1:2" x14ac:dyDescent="0.25">
      <c r="A816" s="7">
        <f t="shared" si="12"/>
        <v>806</v>
      </c>
      <c r="B816" s="8">
        <v>370</v>
      </c>
    </row>
    <row r="817" spans="1:2" x14ac:dyDescent="0.25">
      <c r="A817" s="7">
        <f t="shared" si="12"/>
        <v>807</v>
      </c>
      <c r="B817" s="8">
        <v>14197</v>
      </c>
    </row>
    <row r="818" spans="1:2" x14ac:dyDescent="0.25">
      <c r="A818" s="7">
        <f t="shared" si="12"/>
        <v>808</v>
      </c>
      <c r="B818" s="8">
        <v>2560</v>
      </c>
    </row>
    <row r="819" spans="1:2" x14ac:dyDescent="0.25">
      <c r="A819" s="7">
        <f t="shared" si="12"/>
        <v>809</v>
      </c>
      <c r="B819" s="8">
        <v>590</v>
      </c>
    </row>
    <row r="820" spans="1:2" x14ac:dyDescent="0.25">
      <c r="A820" s="7">
        <f t="shared" si="12"/>
        <v>810</v>
      </c>
      <c r="B820" s="8">
        <v>321</v>
      </c>
    </row>
    <row r="821" spans="1:2" x14ac:dyDescent="0.25">
      <c r="A821" s="7">
        <f t="shared" si="12"/>
        <v>811</v>
      </c>
      <c r="B821" s="8">
        <v>184</v>
      </c>
    </row>
    <row r="822" spans="1:2" x14ac:dyDescent="0.25">
      <c r="A822" s="7">
        <f t="shared" si="12"/>
        <v>812</v>
      </c>
      <c r="B822" s="8">
        <v>198</v>
      </c>
    </row>
    <row r="823" spans="1:2" x14ac:dyDescent="0.25">
      <c r="A823" s="7">
        <f t="shared" si="12"/>
        <v>813</v>
      </c>
      <c r="B823" s="8">
        <v>56126</v>
      </c>
    </row>
    <row r="824" spans="1:2" x14ac:dyDescent="0.25">
      <c r="A824" s="7">
        <f t="shared" si="12"/>
        <v>814</v>
      </c>
      <c r="B824" s="8">
        <v>8014</v>
      </c>
    </row>
    <row r="825" spans="1:2" x14ac:dyDescent="0.25">
      <c r="A825" s="7">
        <f t="shared" si="12"/>
        <v>815</v>
      </c>
      <c r="B825" s="8">
        <v>423</v>
      </c>
    </row>
    <row r="826" spans="1:2" x14ac:dyDescent="0.25">
      <c r="A826" s="7">
        <f t="shared" si="12"/>
        <v>816</v>
      </c>
      <c r="B826" s="8">
        <v>23236</v>
      </c>
    </row>
    <row r="827" spans="1:2" x14ac:dyDescent="0.25">
      <c r="A827" s="7">
        <f t="shared" si="12"/>
        <v>817</v>
      </c>
      <c r="B827" s="8">
        <v>402</v>
      </c>
    </row>
    <row r="828" spans="1:2" x14ac:dyDescent="0.25">
      <c r="A828" s="7">
        <f t="shared" si="12"/>
        <v>818</v>
      </c>
      <c r="B828" s="8">
        <v>1403</v>
      </c>
    </row>
    <row r="829" spans="1:2" x14ac:dyDescent="0.25">
      <c r="A829" s="7">
        <f t="shared" si="12"/>
        <v>819</v>
      </c>
      <c r="B829" s="8">
        <v>162</v>
      </c>
    </row>
    <row r="830" spans="1:2" x14ac:dyDescent="0.25">
      <c r="A830" s="7">
        <f t="shared" si="12"/>
        <v>820</v>
      </c>
      <c r="B830" s="8">
        <v>1086</v>
      </c>
    </row>
    <row r="831" spans="1:2" x14ac:dyDescent="0.25">
      <c r="A831" s="7">
        <f t="shared" si="12"/>
        <v>821</v>
      </c>
      <c r="B831" s="8">
        <v>331</v>
      </c>
    </row>
    <row r="832" spans="1:2" x14ac:dyDescent="0.25">
      <c r="A832" s="7">
        <f t="shared" si="12"/>
        <v>822</v>
      </c>
      <c r="B832" s="8">
        <v>4987</v>
      </c>
    </row>
    <row r="833" spans="1:2" x14ac:dyDescent="0.25">
      <c r="A833" s="7">
        <f t="shared" si="12"/>
        <v>823</v>
      </c>
      <c r="B833" s="8">
        <v>5839</v>
      </c>
    </row>
    <row r="834" spans="1:2" x14ac:dyDescent="0.25">
      <c r="A834" s="7">
        <f t="shared" si="12"/>
        <v>824</v>
      </c>
      <c r="B834" s="8">
        <v>1291</v>
      </c>
    </row>
    <row r="835" spans="1:2" x14ac:dyDescent="0.25">
      <c r="A835" s="7">
        <f t="shared" si="12"/>
        <v>825</v>
      </c>
      <c r="B835" s="8">
        <v>49853</v>
      </c>
    </row>
    <row r="836" spans="1:2" x14ac:dyDescent="0.25">
      <c r="A836" s="7">
        <f t="shared" si="12"/>
        <v>826</v>
      </c>
      <c r="B836" s="8">
        <v>51887</v>
      </c>
    </row>
    <row r="837" spans="1:2" x14ac:dyDescent="0.25">
      <c r="A837" s="7">
        <f t="shared" si="12"/>
        <v>827</v>
      </c>
      <c r="B837" s="8">
        <v>715</v>
      </c>
    </row>
    <row r="838" spans="1:2" x14ac:dyDescent="0.25">
      <c r="A838" s="7">
        <f t="shared" si="12"/>
        <v>828</v>
      </c>
      <c r="B838" s="8">
        <v>2373</v>
      </c>
    </row>
    <row r="839" spans="1:2" x14ac:dyDescent="0.25">
      <c r="A839" s="7">
        <f t="shared" si="12"/>
        <v>829</v>
      </c>
      <c r="B839" s="8">
        <v>2206</v>
      </c>
    </row>
    <row r="840" spans="1:2" x14ac:dyDescent="0.25">
      <c r="A840" s="7">
        <f t="shared" si="12"/>
        <v>830</v>
      </c>
      <c r="B840" s="8">
        <v>23283</v>
      </c>
    </row>
    <row r="841" spans="1:2" x14ac:dyDescent="0.25">
      <c r="A841" s="7">
        <f t="shared" si="12"/>
        <v>831</v>
      </c>
      <c r="B841" s="8">
        <v>11305</v>
      </c>
    </row>
    <row r="842" spans="1:2" x14ac:dyDescent="0.25">
      <c r="A842" s="7">
        <f t="shared" si="12"/>
        <v>832</v>
      </c>
      <c r="B842" s="8">
        <v>634</v>
      </c>
    </row>
    <row r="843" spans="1:2" x14ac:dyDescent="0.25">
      <c r="A843" s="7">
        <f t="shared" si="12"/>
        <v>833</v>
      </c>
      <c r="B843" s="8">
        <v>1329</v>
      </c>
    </row>
    <row r="844" spans="1:2" x14ac:dyDescent="0.25">
      <c r="A844" s="7">
        <f t="shared" si="12"/>
        <v>834</v>
      </c>
      <c r="B844" s="8">
        <v>414</v>
      </c>
    </row>
    <row r="845" spans="1:2" x14ac:dyDescent="0.25">
      <c r="A845" s="7">
        <f t="shared" ref="A845:A908" si="13">A844+1</f>
        <v>835</v>
      </c>
      <c r="B845" s="8">
        <v>9428</v>
      </c>
    </row>
    <row r="846" spans="1:2" x14ac:dyDescent="0.25">
      <c r="A846" s="7">
        <f t="shared" si="13"/>
        <v>836</v>
      </c>
      <c r="B846" s="8">
        <v>34</v>
      </c>
    </row>
    <row r="847" spans="1:2" x14ac:dyDescent="0.25">
      <c r="A847" s="7">
        <f t="shared" si="13"/>
        <v>837</v>
      </c>
      <c r="B847" s="8">
        <v>27</v>
      </c>
    </row>
    <row r="848" spans="1:2" x14ac:dyDescent="0.25">
      <c r="A848" s="7">
        <f t="shared" si="13"/>
        <v>838</v>
      </c>
      <c r="B848" s="8">
        <v>7983</v>
      </c>
    </row>
    <row r="849" spans="1:2" x14ac:dyDescent="0.25">
      <c r="A849" s="7">
        <f t="shared" si="13"/>
        <v>839</v>
      </c>
      <c r="B849" s="8">
        <v>35958</v>
      </c>
    </row>
    <row r="850" spans="1:2" x14ac:dyDescent="0.25">
      <c r="A850" s="7">
        <f t="shared" si="13"/>
        <v>840</v>
      </c>
      <c r="B850" s="8">
        <v>317</v>
      </c>
    </row>
    <row r="851" spans="1:2" x14ac:dyDescent="0.25">
      <c r="A851" s="7">
        <f t="shared" si="13"/>
        <v>841</v>
      </c>
      <c r="B851" s="8">
        <v>22161</v>
      </c>
    </row>
    <row r="852" spans="1:2" x14ac:dyDescent="0.25">
      <c r="A852" s="7">
        <f t="shared" si="13"/>
        <v>842</v>
      </c>
      <c r="B852" s="8">
        <v>232</v>
      </c>
    </row>
    <row r="853" spans="1:2" x14ac:dyDescent="0.25">
      <c r="A853" s="7">
        <f t="shared" si="13"/>
        <v>843</v>
      </c>
      <c r="B853" s="8">
        <v>1215</v>
      </c>
    </row>
    <row r="854" spans="1:2" x14ac:dyDescent="0.25">
      <c r="A854" s="7">
        <f t="shared" si="13"/>
        <v>844</v>
      </c>
      <c r="B854" s="8">
        <v>501</v>
      </c>
    </row>
    <row r="855" spans="1:2" x14ac:dyDescent="0.25">
      <c r="A855" s="7">
        <f t="shared" si="13"/>
        <v>845</v>
      </c>
      <c r="B855" s="8">
        <v>130718</v>
      </c>
    </row>
    <row r="856" spans="1:2" x14ac:dyDescent="0.25">
      <c r="A856" s="7">
        <f t="shared" si="13"/>
        <v>846</v>
      </c>
      <c r="B856" s="8">
        <v>1631</v>
      </c>
    </row>
    <row r="857" spans="1:2" x14ac:dyDescent="0.25">
      <c r="A857" s="7">
        <f t="shared" si="13"/>
        <v>847</v>
      </c>
      <c r="B857" s="8">
        <v>999866</v>
      </c>
    </row>
    <row r="858" spans="1:2" x14ac:dyDescent="0.25">
      <c r="A858" s="7">
        <f t="shared" si="13"/>
        <v>848</v>
      </c>
      <c r="B858" s="8">
        <v>3010</v>
      </c>
    </row>
    <row r="859" spans="1:2" x14ac:dyDescent="0.25">
      <c r="A859" s="7">
        <f t="shared" si="13"/>
        <v>849</v>
      </c>
      <c r="B859" s="8">
        <v>893</v>
      </c>
    </row>
    <row r="860" spans="1:2" x14ac:dyDescent="0.25">
      <c r="A860" s="7">
        <f t="shared" si="13"/>
        <v>850</v>
      </c>
      <c r="B860" s="8">
        <v>296</v>
      </c>
    </row>
    <row r="861" spans="1:2" x14ac:dyDescent="0.25">
      <c r="A861" s="7">
        <f t="shared" si="13"/>
        <v>851</v>
      </c>
      <c r="B861" s="8">
        <v>2061</v>
      </c>
    </row>
    <row r="862" spans="1:2" x14ac:dyDescent="0.25">
      <c r="A862" s="7">
        <f t="shared" si="13"/>
        <v>852</v>
      </c>
      <c r="B862" s="8">
        <v>10031</v>
      </c>
    </row>
    <row r="863" spans="1:2" x14ac:dyDescent="0.25">
      <c r="A863" s="7">
        <f t="shared" si="13"/>
        <v>853</v>
      </c>
      <c r="B863" s="8">
        <v>516</v>
      </c>
    </row>
    <row r="864" spans="1:2" x14ac:dyDescent="0.25">
      <c r="A864" s="7">
        <f t="shared" si="13"/>
        <v>854</v>
      </c>
      <c r="B864" s="8">
        <v>24359</v>
      </c>
    </row>
    <row r="865" spans="1:2" x14ac:dyDescent="0.25">
      <c r="A865" s="7">
        <f t="shared" si="13"/>
        <v>855</v>
      </c>
      <c r="B865" s="8">
        <v>6480</v>
      </c>
    </row>
    <row r="866" spans="1:2" x14ac:dyDescent="0.25">
      <c r="A866" s="7">
        <f t="shared" si="13"/>
        <v>856</v>
      </c>
      <c r="B866" s="8">
        <v>10344</v>
      </c>
    </row>
    <row r="867" spans="1:2" x14ac:dyDescent="0.25">
      <c r="A867" s="7">
        <f t="shared" si="13"/>
        <v>857</v>
      </c>
      <c r="B867" s="8">
        <v>8728</v>
      </c>
    </row>
    <row r="868" spans="1:2" x14ac:dyDescent="0.25">
      <c r="A868" s="7">
        <f t="shared" si="13"/>
        <v>858</v>
      </c>
      <c r="B868" s="8">
        <v>2887</v>
      </c>
    </row>
    <row r="869" spans="1:2" x14ac:dyDescent="0.25">
      <c r="A869" s="7">
        <f t="shared" si="13"/>
        <v>859</v>
      </c>
      <c r="B869" s="8">
        <v>670</v>
      </c>
    </row>
    <row r="870" spans="1:2" x14ac:dyDescent="0.25">
      <c r="A870" s="7">
        <f t="shared" si="13"/>
        <v>860</v>
      </c>
      <c r="B870" s="8">
        <v>132352</v>
      </c>
    </row>
    <row r="871" spans="1:2" x14ac:dyDescent="0.25">
      <c r="A871" s="7">
        <f t="shared" si="13"/>
        <v>861</v>
      </c>
      <c r="B871" s="8">
        <v>9325</v>
      </c>
    </row>
    <row r="872" spans="1:2" x14ac:dyDescent="0.25">
      <c r="A872" s="7">
        <f t="shared" si="13"/>
        <v>862</v>
      </c>
      <c r="B872" s="8">
        <v>4218</v>
      </c>
    </row>
    <row r="873" spans="1:2" x14ac:dyDescent="0.25">
      <c r="A873" s="7">
        <f t="shared" si="13"/>
        <v>863</v>
      </c>
      <c r="B873" s="8">
        <v>130868</v>
      </c>
    </row>
    <row r="874" spans="1:2" x14ac:dyDescent="0.25">
      <c r="A874" s="7">
        <f t="shared" si="13"/>
        <v>864</v>
      </c>
      <c r="B874" s="8">
        <v>11957</v>
      </c>
    </row>
    <row r="875" spans="1:2" x14ac:dyDescent="0.25">
      <c r="A875" s="7">
        <f t="shared" si="13"/>
        <v>865</v>
      </c>
      <c r="B875" s="8">
        <v>10172</v>
      </c>
    </row>
    <row r="876" spans="1:2" x14ac:dyDescent="0.25">
      <c r="A876" s="7">
        <f t="shared" si="13"/>
        <v>866</v>
      </c>
      <c r="B876" s="8">
        <v>28897</v>
      </c>
    </row>
    <row r="877" spans="1:2" x14ac:dyDescent="0.25">
      <c r="A877" s="7">
        <f t="shared" si="13"/>
        <v>867</v>
      </c>
      <c r="B877" s="8">
        <v>5861</v>
      </c>
    </row>
    <row r="878" spans="1:2" x14ac:dyDescent="0.25">
      <c r="A878" s="7">
        <f t="shared" si="13"/>
        <v>868</v>
      </c>
      <c r="B878" s="8">
        <v>125</v>
      </c>
    </row>
    <row r="879" spans="1:2" x14ac:dyDescent="0.25">
      <c r="A879" s="7">
        <f t="shared" si="13"/>
        <v>869</v>
      </c>
      <c r="B879" s="8">
        <v>958</v>
      </c>
    </row>
    <row r="880" spans="1:2" x14ac:dyDescent="0.25">
      <c r="A880" s="7">
        <f t="shared" si="13"/>
        <v>870</v>
      </c>
      <c r="B880" s="8">
        <v>225</v>
      </c>
    </row>
    <row r="881" spans="1:2" x14ac:dyDescent="0.25">
      <c r="A881" s="7">
        <f t="shared" si="13"/>
        <v>871</v>
      </c>
      <c r="B881" s="8">
        <v>5652</v>
      </c>
    </row>
    <row r="882" spans="1:2" x14ac:dyDescent="0.25">
      <c r="A882" s="7">
        <f t="shared" si="13"/>
        <v>872</v>
      </c>
      <c r="B882" s="8">
        <v>160</v>
      </c>
    </row>
    <row r="883" spans="1:2" x14ac:dyDescent="0.25">
      <c r="A883" s="7">
        <f t="shared" si="13"/>
        <v>873</v>
      </c>
      <c r="B883" s="8">
        <v>2970</v>
      </c>
    </row>
    <row r="884" spans="1:2" x14ac:dyDescent="0.25">
      <c r="A884" s="7">
        <f t="shared" si="13"/>
        <v>874</v>
      </c>
      <c r="B884" s="8">
        <v>1156</v>
      </c>
    </row>
    <row r="885" spans="1:2" x14ac:dyDescent="0.25">
      <c r="A885" s="7">
        <f t="shared" si="13"/>
        <v>875</v>
      </c>
      <c r="B885" s="8">
        <v>31274</v>
      </c>
    </row>
    <row r="886" spans="1:2" x14ac:dyDescent="0.25">
      <c r="A886" s="7">
        <f t="shared" si="13"/>
        <v>876</v>
      </c>
      <c r="B886" s="8">
        <v>515043</v>
      </c>
    </row>
    <row r="887" spans="1:2" x14ac:dyDescent="0.25">
      <c r="A887" s="7">
        <f t="shared" si="13"/>
        <v>877</v>
      </c>
      <c r="B887" s="8">
        <v>5335</v>
      </c>
    </row>
    <row r="888" spans="1:2" x14ac:dyDescent="0.25">
      <c r="A888" s="7">
        <f t="shared" si="13"/>
        <v>878</v>
      </c>
      <c r="B888" s="8">
        <v>3707</v>
      </c>
    </row>
    <row r="889" spans="1:2" x14ac:dyDescent="0.25">
      <c r="A889" s="7">
        <f t="shared" si="13"/>
        <v>879</v>
      </c>
      <c r="B889" s="8">
        <v>538</v>
      </c>
    </row>
    <row r="890" spans="1:2" x14ac:dyDescent="0.25">
      <c r="A890" s="7">
        <f t="shared" si="13"/>
        <v>880</v>
      </c>
      <c r="B890" s="8">
        <v>66945</v>
      </c>
    </row>
    <row r="891" spans="1:2" x14ac:dyDescent="0.25">
      <c r="A891" s="7">
        <f t="shared" si="13"/>
        <v>881</v>
      </c>
      <c r="B891" s="8">
        <v>2979</v>
      </c>
    </row>
    <row r="892" spans="1:2" x14ac:dyDescent="0.25">
      <c r="A892" s="7">
        <f t="shared" si="13"/>
        <v>882</v>
      </c>
      <c r="B892" s="8">
        <v>803</v>
      </c>
    </row>
    <row r="893" spans="1:2" x14ac:dyDescent="0.25">
      <c r="A893" s="7">
        <f t="shared" si="13"/>
        <v>883</v>
      </c>
      <c r="B893" s="8">
        <v>95</v>
      </c>
    </row>
    <row r="894" spans="1:2" x14ac:dyDescent="0.25">
      <c r="A894" s="7">
        <f t="shared" si="13"/>
        <v>884</v>
      </c>
      <c r="B894" s="8">
        <v>383</v>
      </c>
    </row>
    <row r="895" spans="1:2" x14ac:dyDescent="0.25">
      <c r="A895" s="7">
        <f t="shared" si="13"/>
        <v>885</v>
      </c>
      <c r="B895" s="8">
        <v>19388</v>
      </c>
    </row>
    <row r="896" spans="1:2" x14ac:dyDescent="0.25">
      <c r="A896" s="7">
        <f t="shared" si="13"/>
        <v>886</v>
      </c>
      <c r="B896" s="8">
        <v>44385</v>
      </c>
    </row>
    <row r="897" spans="1:2" x14ac:dyDescent="0.25">
      <c r="A897" s="7">
        <f t="shared" si="13"/>
        <v>887</v>
      </c>
      <c r="B897" s="8">
        <v>6107</v>
      </c>
    </row>
    <row r="898" spans="1:2" x14ac:dyDescent="0.25">
      <c r="A898" s="7">
        <f t="shared" si="13"/>
        <v>888</v>
      </c>
      <c r="B898" s="8">
        <v>3713</v>
      </c>
    </row>
    <row r="899" spans="1:2" x14ac:dyDescent="0.25">
      <c r="A899" s="7">
        <f t="shared" si="13"/>
        <v>889</v>
      </c>
      <c r="B899" s="8">
        <v>17247</v>
      </c>
    </row>
    <row r="900" spans="1:2" x14ac:dyDescent="0.25">
      <c r="A900" s="7">
        <f t="shared" si="13"/>
        <v>890</v>
      </c>
      <c r="B900" s="8">
        <v>7238</v>
      </c>
    </row>
    <row r="901" spans="1:2" x14ac:dyDescent="0.25">
      <c r="A901" s="7">
        <f t="shared" si="13"/>
        <v>891</v>
      </c>
      <c r="B901" s="8">
        <v>1110</v>
      </c>
    </row>
    <row r="902" spans="1:2" x14ac:dyDescent="0.25">
      <c r="A902" s="7">
        <f t="shared" si="13"/>
        <v>892</v>
      </c>
      <c r="B902" s="8">
        <v>38</v>
      </c>
    </row>
    <row r="903" spans="1:2" x14ac:dyDescent="0.25">
      <c r="A903" s="7">
        <f t="shared" si="13"/>
        <v>893</v>
      </c>
      <c r="B903" s="8">
        <v>3923</v>
      </c>
    </row>
    <row r="904" spans="1:2" x14ac:dyDescent="0.25">
      <c r="A904" s="7">
        <f t="shared" si="13"/>
        <v>894</v>
      </c>
      <c r="B904" s="8">
        <v>4492</v>
      </c>
    </row>
    <row r="905" spans="1:2" x14ac:dyDescent="0.25">
      <c r="A905" s="7">
        <f t="shared" si="13"/>
        <v>895</v>
      </c>
      <c r="B905" s="8">
        <v>4078</v>
      </c>
    </row>
    <row r="906" spans="1:2" x14ac:dyDescent="0.25">
      <c r="A906" s="7">
        <f t="shared" si="13"/>
        <v>896</v>
      </c>
      <c r="B906" s="8">
        <v>2951</v>
      </c>
    </row>
    <row r="907" spans="1:2" x14ac:dyDescent="0.25">
      <c r="A907" s="7">
        <f t="shared" si="13"/>
        <v>897</v>
      </c>
      <c r="B907" s="8">
        <v>286</v>
      </c>
    </row>
    <row r="908" spans="1:2" x14ac:dyDescent="0.25">
      <c r="A908" s="7">
        <f t="shared" si="13"/>
        <v>898</v>
      </c>
      <c r="B908" s="8">
        <v>880</v>
      </c>
    </row>
    <row r="909" spans="1:2" x14ac:dyDescent="0.25">
      <c r="A909" s="7">
        <f t="shared" ref="A909:A972" si="14">A908+1</f>
        <v>899</v>
      </c>
      <c r="B909" s="8">
        <v>1445</v>
      </c>
    </row>
    <row r="910" spans="1:2" x14ac:dyDescent="0.25">
      <c r="A910" s="7">
        <f t="shared" si="14"/>
        <v>900</v>
      </c>
      <c r="B910" s="8">
        <v>8296</v>
      </c>
    </row>
    <row r="911" spans="1:2" x14ac:dyDescent="0.25">
      <c r="A911" s="7">
        <f t="shared" si="14"/>
        <v>901</v>
      </c>
      <c r="B911" s="8">
        <v>700</v>
      </c>
    </row>
    <row r="912" spans="1:2" x14ac:dyDescent="0.25">
      <c r="A912" s="7">
        <f t="shared" si="14"/>
        <v>902</v>
      </c>
      <c r="B912" s="8">
        <v>15</v>
      </c>
    </row>
    <row r="913" spans="1:2" x14ac:dyDescent="0.25">
      <c r="A913" s="7">
        <f t="shared" si="14"/>
        <v>903</v>
      </c>
      <c r="B913" s="8">
        <v>1552</v>
      </c>
    </row>
    <row r="914" spans="1:2" x14ac:dyDescent="0.25">
      <c r="A914" s="7">
        <f t="shared" si="14"/>
        <v>904</v>
      </c>
      <c r="B914" s="8">
        <v>9019</v>
      </c>
    </row>
    <row r="915" spans="1:2" x14ac:dyDescent="0.25">
      <c r="A915" s="7">
        <f t="shared" si="14"/>
        <v>905</v>
      </c>
      <c r="B915" s="8">
        <v>41</v>
      </c>
    </row>
    <row r="916" spans="1:2" x14ac:dyDescent="0.25">
      <c r="A916" s="7">
        <f t="shared" si="14"/>
        <v>906</v>
      </c>
      <c r="B916" s="8">
        <v>932</v>
      </c>
    </row>
    <row r="917" spans="1:2" x14ac:dyDescent="0.25">
      <c r="A917" s="7">
        <f t="shared" si="14"/>
        <v>907</v>
      </c>
      <c r="B917" s="8">
        <v>8843</v>
      </c>
    </row>
    <row r="918" spans="1:2" x14ac:dyDescent="0.25">
      <c r="A918" s="7">
        <f t="shared" si="14"/>
        <v>908</v>
      </c>
      <c r="B918" s="8">
        <v>23011</v>
      </c>
    </row>
    <row r="919" spans="1:2" x14ac:dyDescent="0.25">
      <c r="A919" s="7">
        <f t="shared" si="14"/>
        <v>909</v>
      </c>
      <c r="B919" s="8">
        <v>61523</v>
      </c>
    </row>
    <row r="920" spans="1:2" x14ac:dyDescent="0.25">
      <c r="A920" s="7">
        <f t="shared" si="14"/>
        <v>910</v>
      </c>
      <c r="B920" s="8">
        <v>84</v>
      </c>
    </row>
    <row r="921" spans="1:2" x14ac:dyDescent="0.25">
      <c r="A921" s="7">
        <f t="shared" si="14"/>
        <v>911</v>
      </c>
      <c r="B921" s="8">
        <v>42359</v>
      </c>
    </row>
    <row r="922" spans="1:2" x14ac:dyDescent="0.25">
      <c r="A922" s="7">
        <f t="shared" si="14"/>
        <v>912</v>
      </c>
      <c r="B922" s="8">
        <v>162832</v>
      </c>
    </row>
    <row r="923" spans="1:2" x14ac:dyDescent="0.25">
      <c r="A923" s="7">
        <f t="shared" si="14"/>
        <v>913</v>
      </c>
      <c r="B923" s="8">
        <v>47631</v>
      </c>
    </row>
    <row r="924" spans="1:2" x14ac:dyDescent="0.25">
      <c r="A924" s="7">
        <f t="shared" si="14"/>
        <v>914</v>
      </c>
      <c r="B924" s="8">
        <v>12612</v>
      </c>
    </row>
    <row r="925" spans="1:2" x14ac:dyDescent="0.25">
      <c r="A925" s="7">
        <f t="shared" si="14"/>
        <v>915</v>
      </c>
      <c r="B925" s="8">
        <v>1339</v>
      </c>
    </row>
    <row r="926" spans="1:2" x14ac:dyDescent="0.25">
      <c r="A926" s="7">
        <f t="shared" si="14"/>
        <v>916</v>
      </c>
      <c r="B926" s="8">
        <v>53436</v>
      </c>
    </row>
    <row r="927" spans="1:2" x14ac:dyDescent="0.25">
      <c r="A927" s="7">
        <f t="shared" si="14"/>
        <v>917</v>
      </c>
      <c r="B927" s="8">
        <v>2762</v>
      </c>
    </row>
    <row r="928" spans="1:2" x14ac:dyDescent="0.25">
      <c r="A928" s="7">
        <f t="shared" si="14"/>
        <v>918</v>
      </c>
      <c r="B928" s="8">
        <v>291779</v>
      </c>
    </row>
    <row r="929" spans="1:2" x14ac:dyDescent="0.25">
      <c r="A929" s="7">
        <f t="shared" si="14"/>
        <v>919</v>
      </c>
      <c r="B929" s="8">
        <v>29156</v>
      </c>
    </row>
    <row r="930" spans="1:2" x14ac:dyDescent="0.25">
      <c r="A930" s="7">
        <f t="shared" si="14"/>
        <v>920</v>
      </c>
      <c r="B930" s="8">
        <v>1191</v>
      </c>
    </row>
    <row r="931" spans="1:2" x14ac:dyDescent="0.25">
      <c r="A931" s="7">
        <f t="shared" si="14"/>
        <v>921</v>
      </c>
      <c r="B931" s="8">
        <v>4540</v>
      </c>
    </row>
    <row r="932" spans="1:2" x14ac:dyDescent="0.25">
      <c r="A932" s="7">
        <f t="shared" si="14"/>
        <v>922</v>
      </c>
      <c r="B932" s="8">
        <v>358</v>
      </c>
    </row>
    <row r="933" spans="1:2" x14ac:dyDescent="0.25">
      <c r="A933" s="7">
        <f t="shared" si="14"/>
        <v>923</v>
      </c>
      <c r="B933" s="8">
        <v>9</v>
      </c>
    </row>
    <row r="934" spans="1:2" x14ac:dyDescent="0.25">
      <c r="A934" s="7">
        <f t="shared" si="14"/>
        <v>924</v>
      </c>
      <c r="B934" s="8">
        <v>337</v>
      </c>
    </row>
    <row r="935" spans="1:2" x14ac:dyDescent="0.25">
      <c r="A935" s="7">
        <f t="shared" si="14"/>
        <v>925</v>
      </c>
      <c r="B935" s="8">
        <v>32572</v>
      </c>
    </row>
    <row r="936" spans="1:2" x14ac:dyDescent="0.25">
      <c r="A936" s="7">
        <f t="shared" si="14"/>
        <v>926</v>
      </c>
      <c r="B936" s="8">
        <v>3621</v>
      </c>
    </row>
    <row r="937" spans="1:2" x14ac:dyDescent="0.25">
      <c r="A937" s="7">
        <f t="shared" si="14"/>
        <v>927</v>
      </c>
      <c r="B937" s="8">
        <v>79</v>
      </c>
    </row>
    <row r="938" spans="1:2" x14ac:dyDescent="0.25">
      <c r="A938" s="7">
        <f t="shared" si="14"/>
        <v>928</v>
      </c>
      <c r="B938" s="8">
        <v>12</v>
      </c>
    </row>
    <row r="939" spans="1:2" x14ac:dyDescent="0.25">
      <c r="A939" s="7">
        <f t="shared" si="14"/>
        <v>929</v>
      </c>
      <c r="B939" s="8">
        <v>1045</v>
      </c>
    </row>
    <row r="940" spans="1:2" x14ac:dyDescent="0.25">
      <c r="A940" s="7">
        <f t="shared" si="14"/>
        <v>930</v>
      </c>
      <c r="B940" s="8">
        <v>53912</v>
      </c>
    </row>
    <row r="941" spans="1:2" x14ac:dyDescent="0.25">
      <c r="A941" s="7">
        <f t="shared" si="14"/>
        <v>931</v>
      </c>
      <c r="B941" s="8">
        <v>501211</v>
      </c>
    </row>
    <row r="942" spans="1:2" x14ac:dyDescent="0.25">
      <c r="A942" s="7">
        <f t="shared" si="14"/>
        <v>932</v>
      </c>
      <c r="B942" s="8">
        <v>7075</v>
      </c>
    </row>
    <row r="943" spans="1:2" x14ac:dyDescent="0.25">
      <c r="A943" s="7">
        <f t="shared" si="14"/>
        <v>933</v>
      </c>
      <c r="B943" s="8">
        <v>319</v>
      </c>
    </row>
    <row r="944" spans="1:2" x14ac:dyDescent="0.25">
      <c r="A944" s="7">
        <f t="shared" si="14"/>
        <v>934</v>
      </c>
      <c r="B944" s="8">
        <v>1286500</v>
      </c>
    </row>
    <row r="945" spans="1:2" x14ac:dyDescent="0.25">
      <c r="A945" s="7">
        <f t="shared" si="14"/>
        <v>935</v>
      </c>
      <c r="B945" s="8">
        <v>35362</v>
      </c>
    </row>
    <row r="946" spans="1:2" x14ac:dyDescent="0.25">
      <c r="A946" s="7">
        <f t="shared" si="14"/>
        <v>936</v>
      </c>
      <c r="B946" s="8">
        <v>855</v>
      </c>
    </row>
    <row r="947" spans="1:2" x14ac:dyDescent="0.25">
      <c r="A947" s="7">
        <f t="shared" si="14"/>
        <v>937</v>
      </c>
      <c r="B947" s="8">
        <v>2307</v>
      </c>
    </row>
    <row r="948" spans="1:2" x14ac:dyDescent="0.25">
      <c r="A948" s="7">
        <f t="shared" si="14"/>
        <v>938</v>
      </c>
      <c r="B948" s="8">
        <v>1735</v>
      </c>
    </row>
    <row r="949" spans="1:2" x14ac:dyDescent="0.25">
      <c r="A949" s="7">
        <f t="shared" si="14"/>
        <v>939</v>
      </c>
      <c r="B949" s="8">
        <v>38</v>
      </c>
    </row>
    <row r="950" spans="1:2" x14ac:dyDescent="0.25">
      <c r="A950" s="7">
        <f t="shared" si="14"/>
        <v>940</v>
      </c>
      <c r="B950" s="8">
        <v>87</v>
      </c>
    </row>
    <row r="951" spans="1:2" x14ac:dyDescent="0.25">
      <c r="A951" s="7">
        <f t="shared" si="14"/>
        <v>941</v>
      </c>
      <c r="B951" s="8">
        <v>3204</v>
      </c>
    </row>
    <row r="952" spans="1:2" x14ac:dyDescent="0.25">
      <c r="A952" s="7">
        <f t="shared" si="14"/>
        <v>942</v>
      </c>
      <c r="B952" s="8">
        <v>1657384</v>
      </c>
    </row>
    <row r="953" spans="1:2" x14ac:dyDescent="0.25">
      <c r="A953" s="7">
        <f t="shared" si="14"/>
        <v>943</v>
      </c>
      <c r="B953" s="8">
        <v>53</v>
      </c>
    </row>
    <row r="954" spans="1:2" x14ac:dyDescent="0.25">
      <c r="A954" s="7">
        <f t="shared" si="14"/>
        <v>944</v>
      </c>
      <c r="B954" s="8">
        <v>1596</v>
      </c>
    </row>
    <row r="955" spans="1:2" x14ac:dyDescent="0.25">
      <c r="A955" s="7">
        <f t="shared" si="14"/>
        <v>945</v>
      </c>
      <c r="B955" s="8">
        <v>1548</v>
      </c>
    </row>
    <row r="956" spans="1:2" x14ac:dyDescent="0.25">
      <c r="A956" s="7">
        <f t="shared" si="14"/>
        <v>946</v>
      </c>
      <c r="B956" s="8">
        <v>314</v>
      </c>
    </row>
    <row r="957" spans="1:2" x14ac:dyDescent="0.25">
      <c r="A957" s="7">
        <f t="shared" si="14"/>
        <v>947</v>
      </c>
      <c r="B957" s="8">
        <v>2959</v>
      </c>
    </row>
    <row r="958" spans="1:2" x14ac:dyDescent="0.25">
      <c r="A958" s="7">
        <f t="shared" si="14"/>
        <v>948</v>
      </c>
      <c r="B958" s="8">
        <v>4714</v>
      </c>
    </row>
    <row r="959" spans="1:2" x14ac:dyDescent="0.25">
      <c r="A959" s="7">
        <f t="shared" si="14"/>
        <v>949</v>
      </c>
      <c r="B959" s="8">
        <v>981857</v>
      </c>
    </row>
    <row r="960" spans="1:2" x14ac:dyDescent="0.25">
      <c r="A960" s="7">
        <f t="shared" si="14"/>
        <v>950</v>
      </c>
      <c r="B960" s="8">
        <v>816</v>
      </c>
    </row>
    <row r="961" spans="1:2" x14ac:dyDescent="0.25">
      <c r="A961" s="7">
        <f t="shared" si="14"/>
        <v>951</v>
      </c>
      <c r="B961" s="8">
        <v>2288</v>
      </c>
    </row>
    <row r="962" spans="1:2" x14ac:dyDescent="0.25">
      <c r="A962" s="7">
        <f t="shared" si="14"/>
        <v>952</v>
      </c>
      <c r="B962" s="8">
        <v>12670</v>
      </c>
    </row>
    <row r="963" spans="1:2" x14ac:dyDescent="0.25">
      <c r="A963" s="7">
        <f t="shared" si="14"/>
        <v>953</v>
      </c>
      <c r="B963" s="8">
        <v>901100</v>
      </c>
    </row>
    <row r="964" spans="1:2" x14ac:dyDescent="0.25">
      <c r="A964" s="7">
        <f t="shared" si="14"/>
        <v>954</v>
      </c>
      <c r="B964" s="8">
        <v>3157</v>
      </c>
    </row>
    <row r="965" spans="1:2" x14ac:dyDescent="0.25">
      <c r="A965" s="7">
        <f t="shared" si="14"/>
        <v>955</v>
      </c>
      <c r="B965" s="8">
        <v>14076</v>
      </c>
    </row>
    <row r="966" spans="1:2" x14ac:dyDescent="0.25">
      <c r="A966" s="7">
        <f t="shared" si="14"/>
        <v>956</v>
      </c>
      <c r="B966" s="8">
        <v>12631</v>
      </c>
    </row>
    <row r="967" spans="1:2" x14ac:dyDescent="0.25">
      <c r="A967" s="7">
        <f t="shared" si="14"/>
        <v>957</v>
      </c>
      <c r="B967" s="8">
        <v>267459</v>
      </c>
    </row>
    <row r="968" spans="1:2" x14ac:dyDescent="0.25">
      <c r="A968" s="7">
        <f t="shared" si="14"/>
        <v>958</v>
      </c>
      <c r="B968" s="8">
        <v>2743</v>
      </c>
    </row>
    <row r="969" spans="1:2" x14ac:dyDescent="0.25">
      <c r="A969" s="7">
        <f t="shared" si="14"/>
        <v>959</v>
      </c>
      <c r="B969" s="8">
        <v>668</v>
      </c>
    </row>
    <row r="970" spans="1:2" x14ac:dyDescent="0.25">
      <c r="A970" s="7">
        <f t="shared" si="14"/>
        <v>960</v>
      </c>
      <c r="B970" s="8">
        <v>817</v>
      </c>
    </row>
    <row r="971" spans="1:2" x14ac:dyDescent="0.25">
      <c r="A971" s="7">
        <f t="shared" si="14"/>
        <v>961</v>
      </c>
      <c r="B971" s="8">
        <v>127689</v>
      </c>
    </row>
    <row r="972" spans="1:2" x14ac:dyDescent="0.25">
      <c r="A972" s="7">
        <f t="shared" si="14"/>
        <v>962</v>
      </c>
      <c r="B972" s="8">
        <v>43015</v>
      </c>
    </row>
    <row r="973" spans="1:2" x14ac:dyDescent="0.25">
      <c r="A973" s="7">
        <f t="shared" ref="A973:A1010" si="15">A972+1</f>
        <v>963</v>
      </c>
      <c r="B973" s="8">
        <v>29</v>
      </c>
    </row>
    <row r="974" spans="1:2" x14ac:dyDescent="0.25">
      <c r="A974" s="7">
        <f t="shared" si="15"/>
        <v>964</v>
      </c>
      <c r="B974" s="8">
        <v>637</v>
      </c>
    </row>
    <row r="975" spans="1:2" x14ac:dyDescent="0.25">
      <c r="A975" s="7">
        <f t="shared" si="15"/>
        <v>965</v>
      </c>
      <c r="B975" s="8">
        <v>8283</v>
      </c>
    </row>
    <row r="976" spans="1:2" x14ac:dyDescent="0.25">
      <c r="A976" s="7">
        <f t="shared" si="15"/>
        <v>966</v>
      </c>
      <c r="B976" s="8">
        <v>1464</v>
      </c>
    </row>
    <row r="977" spans="1:2" x14ac:dyDescent="0.25">
      <c r="A977" s="7">
        <f t="shared" si="15"/>
        <v>967</v>
      </c>
      <c r="B977" s="8">
        <v>360</v>
      </c>
    </row>
    <row r="978" spans="1:2" x14ac:dyDescent="0.25">
      <c r="A978" s="7">
        <f t="shared" si="15"/>
        <v>968</v>
      </c>
      <c r="B978" s="8">
        <v>22381</v>
      </c>
    </row>
    <row r="979" spans="1:2" x14ac:dyDescent="0.25">
      <c r="A979" s="7">
        <f t="shared" si="15"/>
        <v>969</v>
      </c>
      <c r="B979" s="8">
        <v>5183</v>
      </c>
    </row>
    <row r="980" spans="1:2" x14ac:dyDescent="0.25">
      <c r="A980" s="7">
        <f t="shared" si="15"/>
        <v>970</v>
      </c>
      <c r="B980" s="8">
        <v>63</v>
      </c>
    </row>
    <row r="981" spans="1:2" x14ac:dyDescent="0.25">
      <c r="A981" s="7">
        <f t="shared" si="15"/>
        <v>971</v>
      </c>
      <c r="B981" s="8">
        <v>3356</v>
      </c>
    </row>
    <row r="982" spans="1:2" x14ac:dyDescent="0.25">
      <c r="A982" s="7">
        <f t="shared" si="15"/>
        <v>972</v>
      </c>
      <c r="B982" s="8">
        <v>27</v>
      </c>
    </row>
    <row r="983" spans="1:2" x14ac:dyDescent="0.25">
      <c r="A983" s="7">
        <f t="shared" si="15"/>
        <v>973</v>
      </c>
      <c r="B983" s="8">
        <v>4509</v>
      </c>
    </row>
    <row r="984" spans="1:2" x14ac:dyDescent="0.25">
      <c r="A984" s="7">
        <f t="shared" si="15"/>
        <v>974</v>
      </c>
      <c r="B984" s="8">
        <v>69752</v>
      </c>
    </row>
    <row r="985" spans="1:2" x14ac:dyDescent="0.25">
      <c r="A985" s="7">
        <f t="shared" si="15"/>
        <v>975</v>
      </c>
      <c r="B985" s="8">
        <v>77</v>
      </c>
    </row>
    <row r="986" spans="1:2" x14ac:dyDescent="0.25">
      <c r="A986" s="7">
        <f t="shared" si="15"/>
        <v>976</v>
      </c>
      <c r="B986" s="8">
        <v>5895</v>
      </c>
    </row>
    <row r="987" spans="1:2" x14ac:dyDescent="0.25">
      <c r="A987" s="7">
        <f t="shared" si="15"/>
        <v>977</v>
      </c>
      <c r="B987" s="8">
        <v>11434</v>
      </c>
    </row>
    <row r="988" spans="1:2" x14ac:dyDescent="0.25">
      <c r="A988" s="7">
        <f t="shared" si="15"/>
        <v>978</v>
      </c>
      <c r="B988" s="8">
        <v>6030</v>
      </c>
    </row>
    <row r="989" spans="1:2" x14ac:dyDescent="0.25">
      <c r="A989" s="7">
        <f t="shared" si="15"/>
        <v>979</v>
      </c>
      <c r="B989" s="8">
        <v>960</v>
      </c>
    </row>
    <row r="990" spans="1:2" x14ac:dyDescent="0.25">
      <c r="A990" s="7">
        <f t="shared" si="15"/>
        <v>980</v>
      </c>
      <c r="B990" s="8">
        <v>57734</v>
      </c>
    </row>
    <row r="991" spans="1:2" x14ac:dyDescent="0.25">
      <c r="A991" s="7">
        <f t="shared" si="15"/>
        <v>981</v>
      </c>
      <c r="B991" s="8">
        <v>13282503</v>
      </c>
    </row>
    <row r="992" spans="1:2" x14ac:dyDescent="0.25">
      <c r="A992" s="7">
        <f t="shared" si="15"/>
        <v>982</v>
      </c>
      <c r="B992" s="8">
        <v>3661</v>
      </c>
    </row>
    <row r="993" spans="1:2" x14ac:dyDescent="0.25">
      <c r="A993" s="7">
        <f t="shared" si="15"/>
        <v>983</v>
      </c>
      <c r="B993" s="8">
        <v>708</v>
      </c>
    </row>
    <row r="994" spans="1:2" x14ac:dyDescent="0.25">
      <c r="A994" s="7">
        <f t="shared" si="15"/>
        <v>984</v>
      </c>
      <c r="B994" s="8">
        <v>3634</v>
      </c>
    </row>
    <row r="995" spans="1:2" x14ac:dyDescent="0.25">
      <c r="A995" s="7">
        <f t="shared" si="15"/>
        <v>985</v>
      </c>
      <c r="B995" s="8">
        <v>1394</v>
      </c>
    </row>
    <row r="996" spans="1:2" x14ac:dyDescent="0.25">
      <c r="A996" s="7">
        <f t="shared" si="15"/>
        <v>986</v>
      </c>
      <c r="B996" s="8">
        <v>10691</v>
      </c>
    </row>
    <row r="997" spans="1:2" x14ac:dyDescent="0.25">
      <c r="A997" s="7">
        <f t="shared" si="15"/>
        <v>987</v>
      </c>
      <c r="B997" s="8">
        <v>22917</v>
      </c>
    </row>
    <row r="998" spans="1:2" x14ac:dyDescent="0.25">
      <c r="A998" s="7">
        <f t="shared" si="15"/>
        <v>988</v>
      </c>
      <c r="B998" s="8">
        <v>83</v>
      </c>
    </row>
    <row r="999" spans="1:2" x14ac:dyDescent="0.25">
      <c r="A999" s="7">
        <f t="shared" si="15"/>
        <v>989</v>
      </c>
      <c r="B999" s="8">
        <v>8872</v>
      </c>
    </row>
    <row r="1000" spans="1:2" x14ac:dyDescent="0.25">
      <c r="A1000" s="7">
        <f t="shared" si="15"/>
        <v>990</v>
      </c>
      <c r="B1000" s="8">
        <v>391</v>
      </c>
    </row>
    <row r="1001" spans="1:2" x14ac:dyDescent="0.25">
      <c r="A1001" s="7">
        <f t="shared" si="15"/>
        <v>991</v>
      </c>
      <c r="B1001" s="8">
        <v>82387</v>
      </c>
    </row>
    <row r="1002" spans="1:2" x14ac:dyDescent="0.25">
      <c r="A1002" s="7">
        <f t="shared" si="15"/>
        <v>992</v>
      </c>
      <c r="B1002" s="8">
        <v>400</v>
      </c>
    </row>
    <row r="1003" spans="1:2" x14ac:dyDescent="0.25">
      <c r="A1003" s="7">
        <f t="shared" si="15"/>
        <v>993</v>
      </c>
      <c r="B1003" s="8">
        <v>290</v>
      </c>
    </row>
    <row r="1004" spans="1:2" x14ac:dyDescent="0.25">
      <c r="A1004" s="7">
        <f t="shared" si="15"/>
        <v>994</v>
      </c>
      <c r="B1004" s="8">
        <v>551</v>
      </c>
    </row>
    <row r="1005" spans="1:2" x14ac:dyDescent="0.25">
      <c r="A1005" s="7">
        <f t="shared" si="15"/>
        <v>995</v>
      </c>
      <c r="B1005" s="8">
        <v>142</v>
      </c>
    </row>
    <row r="1006" spans="1:2" x14ac:dyDescent="0.25">
      <c r="A1006" s="7">
        <f t="shared" si="15"/>
        <v>996</v>
      </c>
      <c r="B1006" s="8">
        <v>389</v>
      </c>
    </row>
    <row r="1007" spans="1:2" x14ac:dyDescent="0.25">
      <c r="A1007" s="7">
        <f t="shared" si="15"/>
        <v>997</v>
      </c>
      <c r="B1007" s="8">
        <v>358</v>
      </c>
    </row>
    <row r="1008" spans="1:2" x14ac:dyDescent="0.25">
      <c r="A1008" s="7">
        <f t="shared" si="15"/>
        <v>998</v>
      </c>
      <c r="B1008" s="8">
        <v>18108</v>
      </c>
    </row>
    <row r="1009" spans="1:2" x14ac:dyDescent="0.25">
      <c r="A1009" s="7">
        <f t="shared" si="15"/>
        <v>999</v>
      </c>
      <c r="B1009" s="8">
        <v>838</v>
      </c>
    </row>
    <row r="1010" spans="1:2" x14ac:dyDescent="0.25">
      <c r="A1010" s="7">
        <f t="shared" si="15"/>
        <v>1000</v>
      </c>
      <c r="B1010" s="8">
        <v>187</v>
      </c>
    </row>
    <row r="1012" spans="1:2" x14ac:dyDescent="0.25">
      <c r="B1012" s="12"/>
    </row>
    <row r="1013" spans="1:2" x14ac:dyDescent="0.25">
      <c r="B1013" s="12"/>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14"/>
  <sheetViews>
    <sheetView workbookViewId="0"/>
  </sheetViews>
  <sheetFormatPr defaultColWidth="9" defaultRowHeight="13.8" x14ac:dyDescent="0.25"/>
  <cols>
    <col min="1" max="1" width="15.59765625" style="3" customWidth="1"/>
    <col min="2" max="5" width="9" style="3"/>
    <col min="6" max="6" width="9.69921875" style="3" customWidth="1"/>
    <col min="7" max="7" width="9" style="3"/>
    <col min="8" max="8" width="12.69921875" style="3" customWidth="1"/>
    <col min="9" max="16384" width="9" style="3"/>
  </cols>
  <sheetData>
    <row r="1" spans="1:8" x14ac:dyDescent="0.25">
      <c r="A1" s="2" t="s">
        <v>133</v>
      </c>
    </row>
    <row r="2" spans="1:8" x14ac:dyDescent="0.25">
      <c r="A2" s="2" t="s">
        <v>134</v>
      </c>
    </row>
    <row r="3" spans="1:8" x14ac:dyDescent="0.25">
      <c r="A3" s="2" t="s">
        <v>135</v>
      </c>
    </row>
    <row r="4" spans="1:8" x14ac:dyDescent="0.25">
      <c r="A4" s="93"/>
    </row>
    <row r="6" spans="1:8" x14ac:dyDescent="0.25">
      <c r="A6" s="93" t="s">
        <v>202</v>
      </c>
      <c r="B6" s="7"/>
      <c r="C6" s="7"/>
      <c r="D6" s="7"/>
      <c r="E6" s="7"/>
      <c r="F6" s="51"/>
    </row>
    <row r="8" spans="1:8" ht="14.4" thickBot="1" x14ac:dyDescent="0.3"/>
    <row r="9" spans="1:8" ht="14.4" thickBot="1" x14ac:dyDescent="0.3">
      <c r="A9" s="7" t="s">
        <v>81</v>
      </c>
      <c r="B9" s="73"/>
      <c r="H9" s="10"/>
    </row>
    <row r="10" spans="1:8" ht="14.4" thickBot="1" x14ac:dyDescent="0.3">
      <c r="A10" s="7" t="s">
        <v>82</v>
      </c>
      <c r="B10" s="73"/>
      <c r="H10" s="10"/>
    </row>
    <row r="11" spans="1:8" ht="14.4" thickBot="1" x14ac:dyDescent="0.3">
      <c r="A11" s="7" t="s">
        <v>164</v>
      </c>
      <c r="B11" s="73"/>
      <c r="H11" s="10"/>
    </row>
    <row r="12" spans="1:8" ht="14.4" thickBot="1" x14ac:dyDescent="0.3">
      <c r="A12" s="7" t="s">
        <v>84</v>
      </c>
      <c r="B12" s="73"/>
      <c r="H12" s="10"/>
    </row>
    <row r="13" spans="1:8" ht="14.4" thickBot="1" x14ac:dyDescent="0.3">
      <c r="A13" s="7" t="s">
        <v>85</v>
      </c>
      <c r="B13" s="73"/>
      <c r="C13" s="73"/>
      <c r="H13" s="10"/>
    </row>
    <row r="14" spans="1:8" ht="14.4" thickBot="1" x14ac:dyDescent="0.3">
      <c r="A14" s="7" t="s">
        <v>86</v>
      </c>
      <c r="H14" s="10"/>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28"/>
  <sheetViews>
    <sheetView workbookViewId="0"/>
  </sheetViews>
  <sheetFormatPr defaultRowHeight="13.8" x14ac:dyDescent="0.25"/>
  <cols>
    <col min="1" max="1" width="16.59765625" customWidth="1"/>
    <col min="2" max="2" width="15.59765625" customWidth="1"/>
    <col min="3" max="3" width="11.09765625" bestFit="1" customWidth="1"/>
    <col min="5" max="5" width="11.09765625" bestFit="1" customWidth="1"/>
    <col min="6" max="7" width="12.59765625" customWidth="1"/>
    <col min="8" max="8" width="20.59765625" customWidth="1"/>
  </cols>
  <sheetData>
    <row r="1" spans="1:6" x14ac:dyDescent="0.25">
      <c r="A1" s="1" t="s">
        <v>133</v>
      </c>
    </row>
    <row r="2" spans="1:6" x14ac:dyDescent="0.25">
      <c r="A2" s="1" t="s">
        <v>134</v>
      </c>
    </row>
    <row r="3" spans="1:6" x14ac:dyDescent="0.25">
      <c r="A3" s="1" t="s">
        <v>135</v>
      </c>
    </row>
    <row r="6" spans="1:6" x14ac:dyDescent="0.25">
      <c r="A6" s="93" t="s">
        <v>202</v>
      </c>
      <c r="E6" s="60"/>
    </row>
    <row r="8" spans="1:6" x14ac:dyDescent="0.25">
      <c r="F8" s="19" t="s">
        <v>73</v>
      </c>
    </row>
    <row r="9" spans="1:6" x14ac:dyDescent="0.25">
      <c r="A9" t="s">
        <v>64</v>
      </c>
      <c r="E9" s="69">
        <f>LAE</f>
        <v>0.1</v>
      </c>
      <c r="F9" s="19" t="s">
        <v>74</v>
      </c>
    </row>
    <row r="10" spans="1:6" x14ac:dyDescent="0.25">
      <c r="A10" s="7" t="s">
        <v>172</v>
      </c>
      <c r="E10" s="69">
        <f>Premium_Tax</f>
        <v>0.03</v>
      </c>
      <c r="F10" s="19" t="s">
        <v>75</v>
      </c>
    </row>
    <row r="11" spans="1:6" x14ac:dyDescent="0.25">
      <c r="A11" s="7" t="s">
        <v>170</v>
      </c>
      <c r="E11" s="69">
        <f>Commission</f>
        <v>0.1</v>
      </c>
      <c r="F11" s="19" t="s">
        <v>75</v>
      </c>
    </row>
    <row r="12" spans="1:6" x14ac:dyDescent="0.25">
      <c r="A12" t="s">
        <v>65</v>
      </c>
      <c r="E12" s="70">
        <f>Fixed_Expense</f>
        <v>50000</v>
      </c>
      <c r="F12" s="19" t="s">
        <v>76</v>
      </c>
    </row>
    <row r="13" spans="1:6" x14ac:dyDescent="0.25">
      <c r="A13" t="s">
        <v>77</v>
      </c>
      <c r="E13" s="69">
        <f>UW_Profit</f>
        <v>7.0000000000000007E-2</v>
      </c>
      <c r="F13" s="19" t="s">
        <v>76</v>
      </c>
    </row>
    <row r="14" spans="1:6" x14ac:dyDescent="0.25">
      <c r="A14" s="7" t="s">
        <v>78</v>
      </c>
      <c r="E14" s="70">
        <v>100000</v>
      </c>
    </row>
    <row r="16" spans="1:6" x14ac:dyDescent="0.25">
      <c r="A16" t="s">
        <v>129</v>
      </c>
      <c r="E16" s="15">
        <f>Per_Occurrence_Excess</f>
        <v>506591.82411712088</v>
      </c>
    </row>
    <row r="17" spans="1:9" x14ac:dyDescent="0.25">
      <c r="A17" t="s">
        <v>136</v>
      </c>
      <c r="E17" s="23">
        <f>Net_Insurance_Charge_1.5</f>
        <v>5518.2048765053933</v>
      </c>
    </row>
    <row r="18" spans="1:9" x14ac:dyDescent="0.25">
      <c r="A18" t="s">
        <v>137</v>
      </c>
      <c r="E18" s="23">
        <f>Limited_Loss</f>
        <v>134985.44218457496</v>
      </c>
    </row>
    <row r="19" spans="1:9" x14ac:dyDescent="0.25">
      <c r="A19" s="80" t="s">
        <v>200</v>
      </c>
      <c r="B19" s="84"/>
      <c r="E19" s="15">
        <f>E18-E17</f>
        <v>129467.23730806957</v>
      </c>
    </row>
    <row r="20" spans="1:9" ht="14.4" thickBot="1" x14ac:dyDescent="0.3">
      <c r="B20" s="89"/>
    </row>
    <row r="21" spans="1:9" ht="14.4" thickBot="1" x14ac:dyDescent="0.3">
      <c r="A21" t="s">
        <v>81</v>
      </c>
      <c r="E21" s="74">
        <f>1+LAE</f>
        <v>1.1000000000000001</v>
      </c>
    </row>
    <row r="22" spans="1:9" ht="14.4" thickBot="1" x14ac:dyDescent="0.3">
      <c r="A22" t="s">
        <v>82</v>
      </c>
      <c r="D22" s="90"/>
      <c r="E22" s="74">
        <f>1/(1-Premium_Tax-Commission)</f>
        <v>1.1494252873563218</v>
      </c>
      <c r="G22" s="19"/>
      <c r="H22" s="19"/>
      <c r="I22" s="20"/>
    </row>
    <row r="23" spans="1:9" ht="14.4" thickBot="1" x14ac:dyDescent="0.3">
      <c r="A23" s="7" t="s">
        <v>83</v>
      </c>
      <c r="E23" s="75">
        <f>Fixed_Expense+(Per_Occurrence_Excess+Net_Insurance_Charge_1.5)*(LCF+UW_Profit)</f>
        <v>649168.73392254289</v>
      </c>
      <c r="F23" s="15">
        <f>'Step 5 Answer'!F23</f>
        <v>642712.43421703158</v>
      </c>
      <c r="H23" s="23"/>
      <c r="I23" s="15"/>
    </row>
    <row r="24" spans="1:9" x14ac:dyDescent="0.25">
      <c r="E24" s="91"/>
      <c r="G24" s="15"/>
      <c r="H24" s="23"/>
      <c r="I24" s="15"/>
    </row>
    <row r="25" spans="1:9" ht="14.4" thickBot="1" x14ac:dyDescent="0.3">
      <c r="E25" s="91"/>
      <c r="F25" s="14" t="s">
        <v>138</v>
      </c>
      <c r="G25" s="14" t="s">
        <v>132</v>
      </c>
      <c r="H25" s="14" t="s">
        <v>139</v>
      </c>
      <c r="I25" s="106" t="s">
        <v>140</v>
      </c>
    </row>
    <row r="26" spans="1:9" ht="14.4" thickBot="1" x14ac:dyDescent="0.3">
      <c r="A26" t="s">
        <v>84</v>
      </c>
      <c r="E26" s="92">
        <f>(E23+Limited_Loss*LCF)*TM</f>
        <v>916842.20727077615</v>
      </c>
      <c r="F26" s="15">
        <f>'Step 5 Answer'!F24</f>
        <v>909421.17312651034</v>
      </c>
      <c r="G26" s="23">
        <f>E26-F26</f>
        <v>7421.03414426581</v>
      </c>
      <c r="H26" s="23">
        <f>Net_Insurance_Charge_1.5*(LCF+UW_Profit)*TM</f>
        <v>7421.0341442658746</v>
      </c>
      <c r="I26" s="94" t="s">
        <v>141</v>
      </c>
    </row>
    <row r="27" spans="1:9" ht="14.4" thickBot="1" x14ac:dyDescent="0.3">
      <c r="A27" t="s">
        <v>85</v>
      </c>
      <c r="E27" s="92">
        <f>(E23+0.5*Limited_Loss*LCF)*TM</f>
        <v>831506.58290121728</v>
      </c>
      <c r="F27" s="15">
        <f>'Step 5 Answer'!F25</f>
        <v>824085.54875695147</v>
      </c>
      <c r="G27" s="23">
        <f>E27-F27</f>
        <v>7421.03414426581</v>
      </c>
      <c r="H27" s="23"/>
      <c r="I27" s="94" t="s">
        <v>142</v>
      </c>
    </row>
    <row r="28" spans="1:9" ht="14.4" thickBot="1" x14ac:dyDescent="0.3">
      <c r="A28" t="s">
        <v>86</v>
      </c>
      <c r="E28" s="92">
        <f>(E23+MIN(2*Limited_Loss,Maximum_Ratable_Loss)*LCF)*TM</f>
        <v>1001989.2343937274</v>
      </c>
      <c r="F28" s="15">
        <f>'Step 5 Answer'!F26</f>
        <v>1080092.4218656281</v>
      </c>
      <c r="G28" s="23">
        <f>E28-F28</f>
        <v>-78103.187471900717</v>
      </c>
      <c r="I28" s="94" t="s">
        <v>143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012"/>
  <sheetViews>
    <sheetView workbookViewId="0"/>
  </sheetViews>
  <sheetFormatPr defaultRowHeight="13.8" x14ac:dyDescent="0.25"/>
  <cols>
    <col min="2" max="2" width="11.09765625" bestFit="1" customWidth="1"/>
    <col min="6" max="6" width="17.3984375" bestFit="1" customWidth="1"/>
    <col min="7" max="7" width="11.09765625" bestFit="1" customWidth="1"/>
  </cols>
  <sheetData>
    <row r="1" spans="1:7" x14ac:dyDescent="0.25">
      <c r="A1" s="2" t="s">
        <v>173</v>
      </c>
      <c r="B1" s="3"/>
    </row>
    <row r="2" spans="1:7" x14ac:dyDescent="0.25">
      <c r="A2" s="3"/>
      <c r="B2" s="4" t="s">
        <v>174</v>
      </c>
    </row>
    <row r="3" spans="1:7" x14ac:dyDescent="0.25">
      <c r="A3" s="3"/>
      <c r="B3" s="4" t="s">
        <v>175</v>
      </c>
    </row>
    <row r="4" spans="1:7" x14ac:dyDescent="0.25">
      <c r="A4" s="3"/>
      <c r="B4" s="4" t="s">
        <v>176</v>
      </c>
    </row>
    <row r="5" spans="1:7" x14ac:dyDescent="0.25">
      <c r="A5" s="3"/>
      <c r="B5" s="4"/>
    </row>
    <row r="6" spans="1:7" x14ac:dyDescent="0.25">
      <c r="A6" s="2" t="s">
        <v>14</v>
      </c>
      <c r="B6" s="3"/>
    </row>
    <row r="7" spans="1:7" x14ac:dyDescent="0.25">
      <c r="A7" s="5"/>
      <c r="B7" s="3" t="s">
        <v>162</v>
      </c>
    </row>
    <row r="8" spans="1:7" x14ac:dyDescent="0.25">
      <c r="A8" s="1"/>
    </row>
    <row r="9" spans="1:7" x14ac:dyDescent="0.25">
      <c r="A9" s="1"/>
    </row>
    <row r="10" spans="1:7" x14ac:dyDescent="0.25">
      <c r="A10" s="14" t="s">
        <v>15</v>
      </c>
      <c r="B10" s="14" t="s">
        <v>16</v>
      </c>
      <c r="C10" s="14" t="s">
        <v>24</v>
      </c>
    </row>
    <row r="11" spans="1:7" x14ac:dyDescent="0.25">
      <c r="A11">
        <v>1</v>
      </c>
      <c r="B11" s="15">
        <v>13</v>
      </c>
      <c r="C11" s="16">
        <f>LN(B11)</f>
        <v>2.5649493574615367</v>
      </c>
    </row>
    <row r="12" spans="1:7" ht="14.4" thickBot="1" x14ac:dyDescent="0.3">
      <c r="A12">
        <f>A11+1</f>
        <v>2</v>
      </c>
      <c r="B12" s="15">
        <v>152</v>
      </c>
      <c r="C12" s="16">
        <f t="shared" ref="C12:C75" si="0">LN(B12)</f>
        <v>5.0238805208462765</v>
      </c>
    </row>
    <row r="13" spans="1:7" ht="14.4" thickBot="1" x14ac:dyDescent="0.3">
      <c r="A13">
        <f t="shared" ref="A13:A76" si="1">A12+1</f>
        <v>3</v>
      </c>
      <c r="B13" s="15">
        <v>19785</v>
      </c>
      <c r="C13" s="16">
        <f t="shared" si="0"/>
        <v>9.8926793538195241</v>
      </c>
      <c r="E13" s="17" t="s">
        <v>18</v>
      </c>
      <c r="F13" s="18">
        <f>AVERAGE(C11:C1010)</f>
        <v>7.9857684876328694</v>
      </c>
    </row>
    <row r="14" spans="1:7" ht="14.4" thickBot="1" x14ac:dyDescent="0.3">
      <c r="A14">
        <f t="shared" si="1"/>
        <v>4</v>
      </c>
      <c r="B14" s="15">
        <v>2078</v>
      </c>
      <c r="C14" s="16">
        <f t="shared" si="0"/>
        <v>7.6391611716591727</v>
      </c>
      <c r="E14" s="17" t="s">
        <v>19</v>
      </c>
      <c r="F14" s="18">
        <f>_xlfn.STDEV.P(C11:C1010)</f>
        <v>2.5950648722418226</v>
      </c>
    </row>
    <row r="15" spans="1:7" x14ac:dyDescent="0.25">
      <c r="A15">
        <f t="shared" si="1"/>
        <v>5</v>
      </c>
      <c r="B15" s="15">
        <v>30435</v>
      </c>
      <c r="C15" s="16">
        <f t="shared" si="0"/>
        <v>10.323348540928025</v>
      </c>
    </row>
    <row r="16" spans="1:7" ht="14.4" thickBot="1" x14ac:dyDescent="0.3">
      <c r="A16">
        <f t="shared" si="1"/>
        <v>6</v>
      </c>
      <c r="B16" s="15">
        <v>2468</v>
      </c>
      <c r="C16" s="16">
        <f t="shared" si="0"/>
        <v>7.8111633850252788</v>
      </c>
      <c r="E16" s="19"/>
      <c r="F16" s="19" t="s">
        <v>20</v>
      </c>
      <c r="G16" s="19" t="s">
        <v>21</v>
      </c>
    </row>
    <row r="17" spans="1:7" ht="14.4" thickBot="1" x14ac:dyDescent="0.3">
      <c r="A17">
        <f t="shared" si="1"/>
        <v>7</v>
      </c>
      <c r="B17" s="15">
        <v>2312</v>
      </c>
      <c r="C17" s="16">
        <f t="shared" si="0"/>
        <v>7.7458682297922685</v>
      </c>
      <c r="E17" s="20" t="s">
        <v>22</v>
      </c>
      <c r="F17" s="21">
        <f>EXP(mu+(sigma^2)/2)</f>
        <v>85216.412837661861</v>
      </c>
      <c r="G17" s="22">
        <f>AVERAGE(B11:B1010)</f>
        <v>108318.033</v>
      </c>
    </row>
    <row r="18" spans="1:7" ht="14.4" thickBot="1" x14ac:dyDescent="0.3">
      <c r="A18">
        <f t="shared" si="1"/>
        <v>8</v>
      </c>
      <c r="B18" s="15">
        <v>741</v>
      </c>
      <c r="C18" s="16">
        <f t="shared" si="0"/>
        <v>6.6080006252960866</v>
      </c>
      <c r="E18" s="20" t="s">
        <v>23</v>
      </c>
      <c r="F18" s="21">
        <f>SQRT((EXP(sigma^2)-1)*EXP(2*mu+sigma^2))</f>
        <v>2469521.9757924369</v>
      </c>
      <c r="G18" s="21">
        <f>_xlfn.STDEV.P(B11:B1010)</f>
        <v>827468.48213882442</v>
      </c>
    </row>
    <row r="19" spans="1:7" x14ac:dyDescent="0.25">
      <c r="A19">
        <f t="shared" si="1"/>
        <v>9</v>
      </c>
      <c r="B19" s="15">
        <v>1217</v>
      </c>
      <c r="C19" s="16">
        <f t="shared" si="0"/>
        <v>7.1041440929875268</v>
      </c>
    </row>
    <row r="20" spans="1:7" x14ac:dyDescent="0.25">
      <c r="A20">
        <f t="shared" si="1"/>
        <v>10</v>
      </c>
      <c r="B20" s="15">
        <v>343</v>
      </c>
      <c r="C20" s="16">
        <f t="shared" si="0"/>
        <v>5.8377304471659395</v>
      </c>
      <c r="F20" s="94" t="s">
        <v>25</v>
      </c>
    </row>
    <row r="21" spans="1:7" x14ac:dyDescent="0.25">
      <c r="A21">
        <f t="shared" si="1"/>
        <v>11</v>
      </c>
      <c r="B21" s="15">
        <v>105146</v>
      </c>
      <c r="C21" s="16">
        <f t="shared" si="0"/>
        <v>11.563105139513311</v>
      </c>
      <c r="F21" s="94" t="s">
        <v>26</v>
      </c>
    </row>
    <row r="22" spans="1:7" x14ac:dyDescent="0.25">
      <c r="A22">
        <f t="shared" si="1"/>
        <v>12</v>
      </c>
      <c r="B22" s="15">
        <v>25604</v>
      </c>
      <c r="C22" s="16">
        <f t="shared" si="0"/>
        <v>10.150503868261895</v>
      </c>
    </row>
    <row r="23" spans="1:7" x14ac:dyDescent="0.25">
      <c r="A23">
        <f t="shared" si="1"/>
        <v>13</v>
      </c>
      <c r="B23" s="15">
        <v>2540</v>
      </c>
      <c r="C23" s="16">
        <f t="shared" si="0"/>
        <v>7.8399193600125825</v>
      </c>
    </row>
    <row r="24" spans="1:7" x14ac:dyDescent="0.25">
      <c r="A24">
        <f t="shared" si="1"/>
        <v>14</v>
      </c>
      <c r="B24" s="15">
        <v>4815</v>
      </c>
      <c r="C24" s="16">
        <f t="shared" si="0"/>
        <v>8.4794913242322263</v>
      </c>
    </row>
    <row r="25" spans="1:7" x14ac:dyDescent="0.25">
      <c r="A25">
        <f t="shared" si="1"/>
        <v>15</v>
      </c>
      <c r="B25" s="15">
        <v>7704</v>
      </c>
      <c r="C25" s="16">
        <f t="shared" si="0"/>
        <v>8.9494949534779611</v>
      </c>
    </row>
    <row r="26" spans="1:7" x14ac:dyDescent="0.25">
      <c r="A26">
        <f t="shared" si="1"/>
        <v>16</v>
      </c>
      <c r="B26" s="15">
        <v>741</v>
      </c>
      <c r="C26" s="16">
        <f t="shared" si="0"/>
        <v>6.6080006252960866</v>
      </c>
    </row>
    <row r="27" spans="1:7" x14ac:dyDescent="0.25">
      <c r="A27">
        <f t="shared" si="1"/>
        <v>17</v>
      </c>
      <c r="B27" s="15">
        <v>2423</v>
      </c>
      <c r="C27" s="16">
        <f t="shared" si="0"/>
        <v>7.7927617208165261</v>
      </c>
    </row>
    <row r="28" spans="1:7" x14ac:dyDescent="0.25">
      <c r="A28">
        <f t="shared" si="1"/>
        <v>18</v>
      </c>
      <c r="B28" s="15">
        <v>13410</v>
      </c>
      <c r="C28" s="16">
        <f t="shared" si="0"/>
        <v>9.5037559762757233</v>
      </c>
    </row>
    <row r="29" spans="1:7" x14ac:dyDescent="0.25">
      <c r="A29">
        <f t="shared" si="1"/>
        <v>19</v>
      </c>
      <c r="B29" s="15">
        <v>41015</v>
      </c>
      <c r="C29" s="16">
        <f t="shared" si="0"/>
        <v>10.62169313243685</v>
      </c>
    </row>
    <row r="30" spans="1:7" x14ac:dyDescent="0.25">
      <c r="A30">
        <f t="shared" si="1"/>
        <v>20</v>
      </c>
      <c r="B30" s="15">
        <v>227</v>
      </c>
      <c r="C30" s="16">
        <f t="shared" si="0"/>
        <v>5.4249500174814029</v>
      </c>
    </row>
    <row r="31" spans="1:7" x14ac:dyDescent="0.25">
      <c r="A31">
        <f t="shared" si="1"/>
        <v>21</v>
      </c>
      <c r="B31" s="15">
        <v>13080</v>
      </c>
      <c r="C31" s="16">
        <f t="shared" si="0"/>
        <v>9.4788396250111902</v>
      </c>
    </row>
    <row r="32" spans="1:7" x14ac:dyDescent="0.25">
      <c r="A32">
        <f t="shared" si="1"/>
        <v>22</v>
      </c>
      <c r="B32" s="15">
        <v>28350</v>
      </c>
      <c r="C32" s="16">
        <f t="shared" si="0"/>
        <v>10.252382309155898</v>
      </c>
    </row>
    <row r="33" spans="1:3" x14ac:dyDescent="0.25">
      <c r="A33">
        <f t="shared" si="1"/>
        <v>23</v>
      </c>
      <c r="B33" s="15">
        <v>9596</v>
      </c>
      <c r="C33" s="16">
        <f t="shared" si="0"/>
        <v>9.1691016239595857</v>
      </c>
    </row>
    <row r="34" spans="1:3" x14ac:dyDescent="0.25">
      <c r="A34">
        <f t="shared" si="1"/>
        <v>24</v>
      </c>
      <c r="B34" s="15">
        <v>133</v>
      </c>
      <c r="C34" s="16">
        <f t="shared" si="0"/>
        <v>4.8903491282217537</v>
      </c>
    </row>
    <row r="35" spans="1:3" x14ac:dyDescent="0.25">
      <c r="A35">
        <f t="shared" si="1"/>
        <v>25</v>
      </c>
      <c r="B35" s="15">
        <v>17600</v>
      </c>
      <c r="C35" s="16">
        <f t="shared" si="0"/>
        <v>9.7756541810262423</v>
      </c>
    </row>
    <row r="36" spans="1:3" x14ac:dyDescent="0.25">
      <c r="A36">
        <f t="shared" si="1"/>
        <v>26</v>
      </c>
      <c r="B36" s="15">
        <v>21</v>
      </c>
      <c r="C36" s="16">
        <f t="shared" si="0"/>
        <v>3.044522437723423</v>
      </c>
    </row>
    <row r="37" spans="1:3" x14ac:dyDescent="0.25">
      <c r="A37">
        <f t="shared" si="1"/>
        <v>27</v>
      </c>
      <c r="B37" s="15">
        <v>120</v>
      </c>
      <c r="C37" s="16">
        <f t="shared" si="0"/>
        <v>4.7874917427820458</v>
      </c>
    </row>
    <row r="38" spans="1:3" x14ac:dyDescent="0.25">
      <c r="A38">
        <f t="shared" si="1"/>
        <v>28</v>
      </c>
      <c r="B38" s="15">
        <v>1014</v>
      </c>
      <c r="C38" s="16">
        <f t="shared" si="0"/>
        <v>6.9216581841511289</v>
      </c>
    </row>
    <row r="39" spans="1:3" x14ac:dyDescent="0.25">
      <c r="A39">
        <f t="shared" si="1"/>
        <v>29</v>
      </c>
      <c r="B39" s="15">
        <v>86744</v>
      </c>
      <c r="C39" s="16">
        <f t="shared" si="0"/>
        <v>11.370716531152018</v>
      </c>
    </row>
    <row r="40" spans="1:3" x14ac:dyDescent="0.25">
      <c r="A40">
        <f t="shared" si="1"/>
        <v>30</v>
      </c>
      <c r="B40" s="15">
        <v>9336</v>
      </c>
      <c r="C40" s="16">
        <f t="shared" si="0"/>
        <v>9.1416331739663921</v>
      </c>
    </row>
    <row r="41" spans="1:3" x14ac:dyDescent="0.25">
      <c r="A41">
        <f t="shared" si="1"/>
        <v>31</v>
      </c>
      <c r="B41" s="15">
        <v>3080</v>
      </c>
      <c r="C41" s="16">
        <f t="shared" si="0"/>
        <v>8.0326848759676199</v>
      </c>
    </row>
    <row r="42" spans="1:3" x14ac:dyDescent="0.25">
      <c r="A42">
        <f t="shared" si="1"/>
        <v>32</v>
      </c>
      <c r="B42" s="15">
        <v>137751</v>
      </c>
      <c r="C42" s="16">
        <f t="shared" si="0"/>
        <v>11.833202986516941</v>
      </c>
    </row>
    <row r="43" spans="1:3" x14ac:dyDescent="0.25">
      <c r="A43">
        <f t="shared" si="1"/>
        <v>33</v>
      </c>
      <c r="B43" s="15">
        <v>18</v>
      </c>
      <c r="C43" s="16">
        <f t="shared" si="0"/>
        <v>2.8903717578961645</v>
      </c>
    </row>
    <row r="44" spans="1:3" x14ac:dyDescent="0.25">
      <c r="A44">
        <f t="shared" si="1"/>
        <v>34</v>
      </c>
      <c r="B44" s="15">
        <v>136</v>
      </c>
      <c r="C44" s="16">
        <f t="shared" si="0"/>
        <v>4.9126548857360524</v>
      </c>
    </row>
    <row r="45" spans="1:3" x14ac:dyDescent="0.25">
      <c r="A45">
        <f t="shared" si="1"/>
        <v>35</v>
      </c>
      <c r="B45" s="15">
        <v>9553</v>
      </c>
      <c r="C45" s="16">
        <f t="shared" si="0"/>
        <v>9.1646105202700081</v>
      </c>
    </row>
    <row r="46" spans="1:3" x14ac:dyDescent="0.25">
      <c r="A46">
        <f t="shared" si="1"/>
        <v>36</v>
      </c>
      <c r="B46" s="15">
        <v>1181</v>
      </c>
      <c r="C46" s="16">
        <f t="shared" si="0"/>
        <v>7.0741168161973622</v>
      </c>
    </row>
    <row r="47" spans="1:3" x14ac:dyDescent="0.25">
      <c r="A47">
        <f t="shared" si="1"/>
        <v>37</v>
      </c>
      <c r="B47" s="15">
        <v>13921</v>
      </c>
      <c r="C47" s="16">
        <f t="shared" si="0"/>
        <v>9.5411537703885667</v>
      </c>
    </row>
    <row r="48" spans="1:3" x14ac:dyDescent="0.25">
      <c r="A48">
        <f t="shared" si="1"/>
        <v>38</v>
      </c>
      <c r="B48" s="15">
        <v>34</v>
      </c>
      <c r="C48" s="16">
        <f t="shared" si="0"/>
        <v>3.5263605246161616</v>
      </c>
    </row>
    <row r="49" spans="1:3" x14ac:dyDescent="0.25">
      <c r="A49">
        <f t="shared" si="1"/>
        <v>39</v>
      </c>
      <c r="B49" s="15">
        <v>2176</v>
      </c>
      <c r="C49" s="16">
        <f t="shared" si="0"/>
        <v>7.6852436079758331</v>
      </c>
    </row>
    <row r="50" spans="1:3" x14ac:dyDescent="0.25">
      <c r="A50">
        <f t="shared" si="1"/>
        <v>40</v>
      </c>
      <c r="B50" s="15">
        <v>176</v>
      </c>
      <c r="C50" s="16">
        <f t="shared" si="0"/>
        <v>5.1704839950381514</v>
      </c>
    </row>
    <row r="51" spans="1:3" x14ac:dyDescent="0.25">
      <c r="A51">
        <f t="shared" si="1"/>
        <v>41</v>
      </c>
      <c r="B51" s="15">
        <v>1526</v>
      </c>
      <c r="C51" s="16">
        <f t="shared" si="0"/>
        <v>7.3304052118444023</v>
      </c>
    </row>
    <row r="52" spans="1:3" x14ac:dyDescent="0.25">
      <c r="A52">
        <f t="shared" si="1"/>
        <v>42</v>
      </c>
      <c r="B52" s="15">
        <v>2188</v>
      </c>
      <c r="C52" s="16">
        <f t="shared" si="0"/>
        <v>7.6907431635418719</v>
      </c>
    </row>
    <row r="53" spans="1:3" x14ac:dyDescent="0.25">
      <c r="A53">
        <f t="shared" si="1"/>
        <v>43</v>
      </c>
      <c r="B53" s="15">
        <v>2389</v>
      </c>
      <c r="C53" s="16">
        <f t="shared" si="0"/>
        <v>7.7786301473258099</v>
      </c>
    </row>
    <row r="54" spans="1:3" x14ac:dyDescent="0.25">
      <c r="A54">
        <f t="shared" si="1"/>
        <v>44</v>
      </c>
      <c r="B54" s="15">
        <v>11650</v>
      </c>
      <c r="C54" s="16">
        <f t="shared" si="0"/>
        <v>9.3630614589938475</v>
      </c>
    </row>
    <row r="55" spans="1:3" x14ac:dyDescent="0.25">
      <c r="A55">
        <f t="shared" si="1"/>
        <v>45</v>
      </c>
      <c r="B55" s="15">
        <v>223816</v>
      </c>
      <c r="C55" s="16">
        <f t="shared" si="0"/>
        <v>12.318579564708434</v>
      </c>
    </row>
    <row r="56" spans="1:3" x14ac:dyDescent="0.25">
      <c r="A56">
        <f t="shared" si="1"/>
        <v>46</v>
      </c>
      <c r="B56" s="15">
        <v>2397</v>
      </c>
      <c r="C56" s="16">
        <f t="shared" si="0"/>
        <v>7.7819732344343846</v>
      </c>
    </row>
    <row r="57" spans="1:3" x14ac:dyDescent="0.25">
      <c r="A57">
        <f t="shared" si="1"/>
        <v>47</v>
      </c>
      <c r="B57" s="15">
        <v>70874</v>
      </c>
      <c r="C57" s="16">
        <f t="shared" si="0"/>
        <v>11.168658931583073</v>
      </c>
    </row>
    <row r="58" spans="1:3" x14ac:dyDescent="0.25">
      <c r="A58">
        <f t="shared" si="1"/>
        <v>48</v>
      </c>
      <c r="B58" s="15">
        <v>4426</v>
      </c>
      <c r="C58" s="16">
        <f t="shared" si="0"/>
        <v>8.3952515206109943</v>
      </c>
    </row>
    <row r="59" spans="1:3" x14ac:dyDescent="0.25">
      <c r="A59">
        <f t="shared" si="1"/>
        <v>49</v>
      </c>
      <c r="B59" s="15">
        <v>1763</v>
      </c>
      <c r="C59" s="16">
        <f t="shared" si="0"/>
        <v>7.4747721823978699</v>
      </c>
    </row>
    <row r="60" spans="1:3" x14ac:dyDescent="0.25">
      <c r="A60">
        <f t="shared" si="1"/>
        <v>50</v>
      </c>
      <c r="B60" s="15">
        <v>1333</v>
      </c>
      <c r="C60" s="16">
        <f t="shared" si="0"/>
        <v>7.1951873201787091</v>
      </c>
    </row>
    <row r="61" spans="1:3" x14ac:dyDescent="0.25">
      <c r="A61">
        <f t="shared" si="1"/>
        <v>51</v>
      </c>
      <c r="B61" s="15">
        <v>9066</v>
      </c>
      <c r="C61" s="16">
        <f t="shared" si="0"/>
        <v>9.1122864315007952</v>
      </c>
    </row>
    <row r="62" spans="1:3" x14ac:dyDescent="0.25">
      <c r="A62">
        <f t="shared" si="1"/>
        <v>52</v>
      </c>
      <c r="B62" s="15">
        <v>456027</v>
      </c>
      <c r="C62" s="16">
        <f t="shared" si="0"/>
        <v>13.030307297269966</v>
      </c>
    </row>
    <row r="63" spans="1:3" x14ac:dyDescent="0.25">
      <c r="A63">
        <f t="shared" si="1"/>
        <v>53</v>
      </c>
      <c r="B63" s="15">
        <v>2214</v>
      </c>
      <c r="C63" s="16">
        <f t="shared" si="0"/>
        <v>7.7025561132685825</v>
      </c>
    </row>
    <row r="64" spans="1:3" x14ac:dyDescent="0.25">
      <c r="A64">
        <f t="shared" si="1"/>
        <v>54</v>
      </c>
      <c r="B64" s="15">
        <v>479</v>
      </c>
      <c r="C64" s="16">
        <f t="shared" si="0"/>
        <v>6.1717005974109149</v>
      </c>
    </row>
    <row r="65" spans="1:3" x14ac:dyDescent="0.25">
      <c r="A65">
        <f t="shared" si="1"/>
        <v>55</v>
      </c>
      <c r="B65" s="15">
        <v>1438</v>
      </c>
      <c r="C65" s="16">
        <f t="shared" si="0"/>
        <v>7.2710085382809924</v>
      </c>
    </row>
    <row r="66" spans="1:3" x14ac:dyDescent="0.25">
      <c r="A66">
        <f t="shared" si="1"/>
        <v>56</v>
      </c>
      <c r="B66" s="15">
        <v>341</v>
      </c>
      <c r="C66" s="16">
        <f t="shared" si="0"/>
        <v>5.8318824772835169</v>
      </c>
    </row>
    <row r="67" spans="1:3" x14ac:dyDescent="0.25">
      <c r="A67">
        <f t="shared" si="1"/>
        <v>57</v>
      </c>
      <c r="B67" s="15">
        <v>515</v>
      </c>
      <c r="C67" s="16">
        <f t="shared" si="0"/>
        <v>6.2441669006637364</v>
      </c>
    </row>
    <row r="68" spans="1:3" x14ac:dyDescent="0.25">
      <c r="A68">
        <f t="shared" si="1"/>
        <v>58</v>
      </c>
      <c r="B68" s="15">
        <v>8311</v>
      </c>
      <c r="C68" s="16">
        <f t="shared" si="0"/>
        <v>9.0253352175530264</v>
      </c>
    </row>
    <row r="69" spans="1:3" x14ac:dyDescent="0.25">
      <c r="A69">
        <f t="shared" si="1"/>
        <v>59</v>
      </c>
      <c r="B69" s="15">
        <v>9</v>
      </c>
      <c r="C69" s="16">
        <f t="shared" si="0"/>
        <v>2.1972245773362196</v>
      </c>
    </row>
    <row r="70" spans="1:3" x14ac:dyDescent="0.25">
      <c r="A70">
        <f t="shared" si="1"/>
        <v>60</v>
      </c>
      <c r="B70" s="15">
        <v>19168</v>
      </c>
      <c r="C70" s="16">
        <f t="shared" si="0"/>
        <v>9.8609975009151754</v>
      </c>
    </row>
    <row r="71" spans="1:3" x14ac:dyDescent="0.25">
      <c r="A71">
        <f t="shared" si="1"/>
        <v>61</v>
      </c>
      <c r="B71" s="15">
        <v>1999</v>
      </c>
      <c r="C71" s="16">
        <f t="shared" si="0"/>
        <v>7.6004023345003997</v>
      </c>
    </row>
    <row r="72" spans="1:3" x14ac:dyDescent="0.25">
      <c r="A72">
        <f t="shared" si="1"/>
        <v>62</v>
      </c>
      <c r="B72" s="15">
        <v>15324</v>
      </c>
      <c r="C72" s="16">
        <f t="shared" si="0"/>
        <v>9.6371755058205402</v>
      </c>
    </row>
    <row r="73" spans="1:3" x14ac:dyDescent="0.25">
      <c r="A73">
        <f t="shared" si="1"/>
        <v>63</v>
      </c>
      <c r="B73" s="15">
        <v>10300</v>
      </c>
      <c r="C73" s="16">
        <f t="shared" si="0"/>
        <v>9.2398991742177277</v>
      </c>
    </row>
    <row r="74" spans="1:3" x14ac:dyDescent="0.25">
      <c r="A74">
        <f t="shared" si="1"/>
        <v>64</v>
      </c>
      <c r="B74" s="15">
        <v>8533</v>
      </c>
      <c r="C74" s="16">
        <f t="shared" si="0"/>
        <v>9.0516962785365855</v>
      </c>
    </row>
    <row r="75" spans="1:3" x14ac:dyDescent="0.25">
      <c r="A75">
        <f t="shared" si="1"/>
        <v>65</v>
      </c>
      <c r="B75" s="15">
        <v>4453</v>
      </c>
      <c r="C75" s="16">
        <f t="shared" si="0"/>
        <v>8.4013333053217032</v>
      </c>
    </row>
    <row r="76" spans="1:3" x14ac:dyDescent="0.25">
      <c r="A76">
        <f t="shared" si="1"/>
        <v>66</v>
      </c>
      <c r="B76" s="15">
        <v>60644</v>
      </c>
      <c r="C76" s="16">
        <f t="shared" ref="C76:C139" si="2">LN(B76)</f>
        <v>11.012775981201472</v>
      </c>
    </row>
    <row r="77" spans="1:3" x14ac:dyDescent="0.25">
      <c r="A77">
        <f t="shared" ref="A77:A140" si="3">A76+1</f>
        <v>67</v>
      </c>
      <c r="B77" s="15">
        <v>328183</v>
      </c>
      <c r="C77" s="16">
        <f t="shared" si="2"/>
        <v>12.701326658612242</v>
      </c>
    </row>
    <row r="78" spans="1:3" x14ac:dyDescent="0.25">
      <c r="A78">
        <f t="shared" si="3"/>
        <v>68</v>
      </c>
      <c r="B78" s="15">
        <v>1457</v>
      </c>
      <c r="C78" s="16">
        <f t="shared" si="2"/>
        <v>7.2841348061952047</v>
      </c>
    </row>
    <row r="79" spans="1:3" x14ac:dyDescent="0.25">
      <c r="A79">
        <f t="shared" si="3"/>
        <v>69</v>
      </c>
      <c r="B79" s="15">
        <v>13029</v>
      </c>
      <c r="C79" s="16">
        <f t="shared" si="2"/>
        <v>9.4749329212029316</v>
      </c>
    </row>
    <row r="80" spans="1:3" x14ac:dyDescent="0.25">
      <c r="A80">
        <f t="shared" si="3"/>
        <v>70</v>
      </c>
      <c r="B80" s="15">
        <v>5542</v>
      </c>
      <c r="C80" s="16">
        <f t="shared" si="2"/>
        <v>8.6201107254229239</v>
      </c>
    </row>
    <row r="81" spans="1:3" x14ac:dyDescent="0.25">
      <c r="A81">
        <f t="shared" si="3"/>
        <v>71</v>
      </c>
      <c r="B81" s="15">
        <v>577</v>
      </c>
      <c r="C81" s="16">
        <f t="shared" si="2"/>
        <v>6.3578422665080998</v>
      </c>
    </row>
    <row r="82" spans="1:3" x14ac:dyDescent="0.25">
      <c r="A82">
        <f t="shared" si="3"/>
        <v>72</v>
      </c>
      <c r="B82" s="15">
        <v>528</v>
      </c>
      <c r="C82" s="16">
        <f t="shared" si="2"/>
        <v>6.2690962837062614</v>
      </c>
    </row>
    <row r="83" spans="1:3" x14ac:dyDescent="0.25">
      <c r="A83">
        <f t="shared" si="3"/>
        <v>73</v>
      </c>
      <c r="B83" s="15">
        <v>116</v>
      </c>
      <c r="C83" s="16">
        <f t="shared" si="2"/>
        <v>4.7535901911063645</v>
      </c>
    </row>
    <row r="84" spans="1:3" x14ac:dyDescent="0.25">
      <c r="A84">
        <f t="shared" si="3"/>
        <v>74</v>
      </c>
      <c r="B84" s="15">
        <v>12403983</v>
      </c>
      <c r="C84" s="16">
        <f t="shared" si="2"/>
        <v>16.333528188675899</v>
      </c>
    </row>
    <row r="85" spans="1:3" x14ac:dyDescent="0.25">
      <c r="A85">
        <f t="shared" si="3"/>
        <v>75</v>
      </c>
      <c r="B85" s="15">
        <v>469</v>
      </c>
      <c r="C85" s="16">
        <f t="shared" si="2"/>
        <v>6.1506027684462792</v>
      </c>
    </row>
    <row r="86" spans="1:3" x14ac:dyDescent="0.25">
      <c r="A86">
        <f t="shared" si="3"/>
        <v>76</v>
      </c>
      <c r="B86" s="15">
        <v>1677</v>
      </c>
      <c r="C86" s="16">
        <f t="shared" si="2"/>
        <v>7.4247617618232091</v>
      </c>
    </row>
    <row r="87" spans="1:3" x14ac:dyDescent="0.25">
      <c r="A87">
        <f t="shared" si="3"/>
        <v>77</v>
      </c>
      <c r="B87" s="15">
        <v>2315</v>
      </c>
      <c r="C87" s="16">
        <f t="shared" si="2"/>
        <v>7.7471649665203346</v>
      </c>
    </row>
    <row r="88" spans="1:3" x14ac:dyDescent="0.25">
      <c r="A88">
        <f t="shared" si="3"/>
        <v>78</v>
      </c>
      <c r="B88" s="15">
        <v>15302</v>
      </c>
      <c r="C88" s="16">
        <f t="shared" si="2"/>
        <v>9.6357388177917969</v>
      </c>
    </row>
    <row r="89" spans="1:3" x14ac:dyDescent="0.25">
      <c r="A89">
        <f t="shared" si="3"/>
        <v>79</v>
      </c>
      <c r="B89" s="15">
        <v>384</v>
      </c>
      <c r="C89" s="16">
        <f t="shared" si="2"/>
        <v>5.9506425525877269</v>
      </c>
    </row>
    <row r="90" spans="1:3" x14ac:dyDescent="0.25">
      <c r="A90">
        <f t="shared" si="3"/>
        <v>80</v>
      </c>
      <c r="B90" s="15">
        <v>27375</v>
      </c>
      <c r="C90" s="16">
        <f t="shared" si="2"/>
        <v>10.217385467118802</v>
      </c>
    </row>
    <row r="91" spans="1:3" x14ac:dyDescent="0.25">
      <c r="A91">
        <f t="shared" si="3"/>
        <v>81</v>
      </c>
      <c r="B91" s="15">
        <v>69097</v>
      </c>
      <c r="C91" s="16">
        <f t="shared" si="2"/>
        <v>11.143266593473202</v>
      </c>
    </row>
    <row r="92" spans="1:3" x14ac:dyDescent="0.25">
      <c r="A92">
        <f t="shared" si="3"/>
        <v>82</v>
      </c>
      <c r="B92" s="15">
        <v>10604</v>
      </c>
      <c r="C92" s="16">
        <f t="shared" si="2"/>
        <v>9.2689865674089162</v>
      </c>
    </row>
    <row r="93" spans="1:3" x14ac:dyDescent="0.25">
      <c r="A93">
        <f t="shared" si="3"/>
        <v>83</v>
      </c>
      <c r="B93" s="15">
        <v>5518</v>
      </c>
      <c r="C93" s="16">
        <f t="shared" si="2"/>
        <v>8.6157707547772322</v>
      </c>
    </row>
    <row r="94" spans="1:3" x14ac:dyDescent="0.25">
      <c r="A94">
        <f t="shared" si="3"/>
        <v>84</v>
      </c>
      <c r="B94" s="15">
        <v>109</v>
      </c>
      <c r="C94" s="16">
        <f t="shared" si="2"/>
        <v>4.6913478822291435</v>
      </c>
    </row>
    <row r="95" spans="1:3" x14ac:dyDescent="0.25">
      <c r="A95">
        <f t="shared" si="3"/>
        <v>85</v>
      </c>
      <c r="B95" s="15">
        <v>4661</v>
      </c>
      <c r="C95" s="16">
        <f t="shared" si="2"/>
        <v>8.4469852963727412</v>
      </c>
    </row>
    <row r="96" spans="1:3" x14ac:dyDescent="0.25">
      <c r="A96">
        <f t="shared" si="3"/>
        <v>86</v>
      </c>
      <c r="B96" s="15">
        <v>355</v>
      </c>
      <c r="C96" s="16">
        <f t="shared" si="2"/>
        <v>5.872117789475416</v>
      </c>
    </row>
    <row r="97" spans="1:3" x14ac:dyDescent="0.25">
      <c r="A97">
        <f t="shared" si="3"/>
        <v>87</v>
      </c>
      <c r="B97" s="15">
        <v>589</v>
      </c>
      <c r="C97" s="16">
        <f t="shared" si="2"/>
        <v>6.3784261836515865</v>
      </c>
    </row>
    <row r="98" spans="1:3" x14ac:dyDescent="0.25">
      <c r="A98">
        <f t="shared" si="3"/>
        <v>88</v>
      </c>
      <c r="B98" s="15">
        <v>32044</v>
      </c>
      <c r="C98" s="16">
        <f t="shared" si="2"/>
        <v>10.374865237335007</v>
      </c>
    </row>
    <row r="99" spans="1:3" x14ac:dyDescent="0.25">
      <c r="A99">
        <f t="shared" si="3"/>
        <v>89</v>
      </c>
      <c r="B99" s="15">
        <v>2127</v>
      </c>
      <c r="C99" s="16">
        <f t="shared" si="2"/>
        <v>7.6624678152002375</v>
      </c>
    </row>
    <row r="100" spans="1:3" x14ac:dyDescent="0.25">
      <c r="A100">
        <f t="shared" si="3"/>
        <v>90</v>
      </c>
      <c r="B100" s="15">
        <v>56334</v>
      </c>
      <c r="C100" s="16">
        <f t="shared" si="2"/>
        <v>10.939053539486602</v>
      </c>
    </row>
    <row r="101" spans="1:3" x14ac:dyDescent="0.25">
      <c r="A101">
        <f t="shared" si="3"/>
        <v>91</v>
      </c>
      <c r="B101" s="15">
        <v>5628</v>
      </c>
      <c r="C101" s="16">
        <f t="shared" si="2"/>
        <v>8.63550941823428</v>
      </c>
    </row>
    <row r="102" spans="1:3" x14ac:dyDescent="0.25">
      <c r="A102">
        <f t="shared" si="3"/>
        <v>92</v>
      </c>
      <c r="B102" s="15">
        <v>1511</v>
      </c>
      <c r="C102" s="16">
        <f t="shared" si="2"/>
        <v>7.3205269622727398</v>
      </c>
    </row>
    <row r="103" spans="1:3" x14ac:dyDescent="0.25">
      <c r="A103">
        <f t="shared" si="3"/>
        <v>93</v>
      </c>
      <c r="B103" s="15">
        <v>12767</v>
      </c>
      <c r="C103" s="16">
        <f t="shared" si="2"/>
        <v>9.4546189958203506</v>
      </c>
    </row>
    <row r="104" spans="1:3" x14ac:dyDescent="0.25">
      <c r="A104">
        <f t="shared" si="3"/>
        <v>94</v>
      </c>
      <c r="B104" s="15">
        <v>1001</v>
      </c>
      <c r="C104" s="16">
        <f t="shared" si="2"/>
        <v>6.9087547793152204</v>
      </c>
    </row>
    <row r="105" spans="1:3" x14ac:dyDescent="0.25">
      <c r="A105">
        <f t="shared" si="3"/>
        <v>95</v>
      </c>
      <c r="B105" s="15">
        <v>1067</v>
      </c>
      <c r="C105" s="16">
        <f t="shared" si="2"/>
        <v>6.9726062513017535</v>
      </c>
    </row>
    <row r="106" spans="1:3" x14ac:dyDescent="0.25">
      <c r="A106">
        <f t="shared" si="3"/>
        <v>96</v>
      </c>
      <c r="B106" s="15">
        <v>5962</v>
      </c>
      <c r="C106" s="16">
        <f t="shared" si="2"/>
        <v>8.6931612742380171</v>
      </c>
    </row>
    <row r="107" spans="1:3" x14ac:dyDescent="0.25">
      <c r="A107">
        <f t="shared" si="3"/>
        <v>97</v>
      </c>
      <c r="B107" s="15">
        <v>109</v>
      </c>
      <c r="C107" s="16">
        <f t="shared" si="2"/>
        <v>4.6913478822291435</v>
      </c>
    </row>
    <row r="108" spans="1:3" x14ac:dyDescent="0.25">
      <c r="A108">
        <f t="shared" si="3"/>
        <v>98</v>
      </c>
      <c r="B108" s="15">
        <v>331</v>
      </c>
      <c r="C108" s="16">
        <f t="shared" si="2"/>
        <v>5.8021183753770629</v>
      </c>
    </row>
    <row r="109" spans="1:3" x14ac:dyDescent="0.25">
      <c r="A109">
        <f t="shared" si="3"/>
        <v>99</v>
      </c>
      <c r="B109" s="15">
        <v>509</v>
      </c>
      <c r="C109" s="16">
        <f t="shared" si="2"/>
        <v>6.2324480165505225</v>
      </c>
    </row>
    <row r="110" spans="1:3" x14ac:dyDescent="0.25">
      <c r="A110">
        <f t="shared" si="3"/>
        <v>100</v>
      </c>
      <c r="B110" s="15">
        <v>1041</v>
      </c>
      <c r="C110" s="16">
        <f t="shared" si="2"/>
        <v>6.9479370686149693</v>
      </c>
    </row>
    <row r="111" spans="1:3" x14ac:dyDescent="0.25">
      <c r="A111">
        <f t="shared" si="3"/>
        <v>101</v>
      </c>
      <c r="B111" s="15">
        <v>192</v>
      </c>
      <c r="C111" s="16">
        <f t="shared" si="2"/>
        <v>5.2574953720277815</v>
      </c>
    </row>
    <row r="112" spans="1:3" x14ac:dyDescent="0.25">
      <c r="A112">
        <f t="shared" si="3"/>
        <v>102</v>
      </c>
      <c r="B112" s="15">
        <v>6843</v>
      </c>
      <c r="C112" s="16">
        <f t="shared" si="2"/>
        <v>8.8309815109524976</v>
      </c>
    </row>
    <row r="113" spans="1:3" x14ac:dyDescent="0.25">
      <c r="A113">
        <f t="shared" si="3"/>
        <v>103</v>
      </c>
      <c r="B113" s="15">
        <v>259103</v>
      </c>
      <c r="C113" s="16">
        <f t="shared" si="2"/>
        <v>12.464980945024275</v>
      </c>
    </row>
    <row r="114" spans="1:3" x14ac:dyDescent="0.25">
      <c r="A114">
        <f t="shared" si="3"/>
        <v>104</v>
      </c>
      <c r="B114" s="15">
        <v>3705</v>
      </c>
      <c r="C114" s="16">
        <f t="shared" si="2"/>
        <v>8.2174385377301871</v>
      </c>
    </row>
    <row r="115" spans="1:3" x14ac:dyDescent="0.25">
      <c r="A115">
        <f t="shared" si="3"/>
        <v>105</v>
      </c>
      <c r="B115" s="15">
        <v>110257</v>
      </c>
      <c r="C115" s="16">
        <f t="shared" si="2"/>
        <v>11.610569283357048</v>
      </c>
    </row>
    <row r="116" spans="1:3" x14ac:dyDescent="0.25">
      <c r="A116">
        <f t="shared" si="3"/>
        <v>106</v>
      </c>
      <c r="B116" s="15">
        <v>738</v>
      </c>
      <c r="C116" s="16">
        <f t="shared" si="2"/>
        <v>6.6039438246004725</v>
      </c>
    </row>
    <row r="117" spans="1:3" x14ac:dyDescent="0.25">
      <c r="A117">
        <f t="shared" si="3"/>
        <v>107</v>
      </c>
      <c r="B117" s="15">
        <v>719</v>
      </c>
      <c r="C117" s="16">
        <f t="shared" si="2"/>
        <v>6.577861357721047</v>
      </c>
    </row>
    <row r="118" spans="1:3" x14ac:dyDescent="0.25">
      <c r="A118">
        <f t="shared" si="3"/>
        <v>108</v>
      </c>
      <c r="B118" s="15">
        <v>1909</v>
      </c>
      <c r="C118" s="16">
        <f t="shared" si="2"/>
        <v>7.5543348237257479</v>
      </c>
    </row>
    <row r="119" spans="1:3" x14ac:dyDescent="0.25">
      <c r="A119">
        <f t="shared" si="3"/>
        <v>109</v>
      </c>
      <c r="B119" s="15">
        <v>369</v>
      </c>
      <c r="C119" s="16">
        <f t="shared" si="2"/>
        <v>5.9107966440405271</v>
      </c>
    </row>
    <row r="120" spans="1:3" x14ac:dyDescent="0.25">
      <c r="A120">
        <f t="shared" si="3"/>
        <v>110</v>
      </c>
      <c r="B120" s="15">
        <v>2841</v>
      </c>
      <c r="C120" s="16">
        <f t="shared" si="2"/>
        <v>7.9519113818541882</v>
      </c>
    </row>
    <row r="121" spans="1:3" x14ac:dyDescent="0.25">
      <c r="A121">
        <f t="shared" si="3"/>
        <v>111</v>
      </c>
      <c r="B121" s="15">
        <v>1873</v>
      </c>
      <c r="C121" s="16">
        <f t="shared" si="2"/>
        <v>7.5352967024440884</v>
      </c>
    </row>
    <row r="122" spans="1:3" x14ac:dyDescent="0.25">
      <c r="A122">
        <f t="shared" si="3"/>
        <v>112</v>
      </c>
      <c r="B122" s="15">
        <v>108</v>
      </c>
      <c r="C122" s="16">
        <f t="shared" si="2"/>
        <v>4.6821312271242199</v>
      </c>
    </row>
    <row r="123" spans="1:3" x14ac:dyDescent="0.25">
      <c r="A123">
        <f t="shared" si="3"/>
        <v>113</v>
      </c>
      <c r="B123" s="15">
        <v>25918</v>
      </c>
      <c r="C123" s="16">
        <f t="shared" si="2"/>
        <v>10.16269298699536</v>
      </c>
    </row>
    <row r="124" spans="1:3" x14ac:dyDescent="0.25">
      <c r="A124">
        <f t="shared" si="3"/>
        <v>114</v>
      </c>
      <c r="B124" s="15">
        <v>36</v>
      </c>
      <c r="C124" s="16">
        <f t="shared" si="2"/>
        <v>3.5835189384561099</v>
      </c>
    </row>
    <row r="125" spans="1:3" x14ac:dyDescent="0.25">
      <c r="A125">
        <f t="shared" si="3"/>
        <v>115</v>
      </c>
      <c r="B125" s="15">
        <v>718259</v>
      </c>
      <c r="C125" s="16">
        <f t="shared" si="2"/>
        <v>13.484585507219</v>
      </c>
    </row>
    <row r="126" spans="1:3" x14ac:dyDescent="0.25">
      <c r="A126">
        <f t="shared" si="3"/>
        <v>116</v>
      </c>
      <c r="B126" s="15">
        <v>1258</v>
      </c>
      <c r="C126" s="16">
        <f t="shared" si="2"/>
        <v>7.1372784372603855</v>
      </c>
    </row>
    <row r="127" spans="1:3" x14ac:dyDescent="0.25">
      <c r="A127">
        <f t="shared" si="3"/>
        <v>117</v>
      </c>
      <c r="B127" s="15">
        <v>149111</v>
      </c>
      <c r="C127" s="16">
        <f t="shared" si="2"/>
        <v>11.912446274020784</v>
      </c>
    </row>
    <row r="128" spans="1:3" x14ac:dyDescent="0.25">
      <c r="A128">
        <f t="shared" si="3"/>
        <v>118</v>
      </c>
      <c r="B128" s="15">
        <v>19340</v>
      </c>
      <c r="C128" s="16">
        <f t="shared" si="2"/>
        <v>9.8699307690072846</v>
      </c>
    </row>
    <row r="129" spans="1:3" x14ac:dyDescent="0.25">
      <c r="A129">
        <f t="shared" si="3"/>
        <v>119</v>
      </c>
      <c r="B129" s="15">
        <v>187</v>
      </c>
      <c r="C129" s="16">
        <f t="shared" si="2"/>
        <v>5.2311086168545868</v>
      </c>
    </row>
    <row r="130" spans="1:3" x14ac:dyDescent="0.25">
      <c r="A130">
        <f t="shared" si="3"/>
        <v>120</v>
      </c>
      <c r="B130" s="15">
        <v>478</v>
      </c>
      <c r="C130" s="16">
        <f t="shared" si="2"/>
        <v>6.1696107324914564</v>
      </c>
    </row>
    <row r="131" spans="1:3" x14ac:dyDescent="0.25">
      <c r="A131">
        <f t="shared" si="3"/>
        <v>121</v>
      </c>
      <c r="B131" s="15">
        <v>3081</v>
      </c>
      <c r="C131" s="16">
        <f t="shared" si="2"/>
        <v>8.0330094985966678</v>
      </c>
    </row>
    <row r="132" spans="1:3" x14ac:dyDescent="0.25">
      <c r="A132">
        <f t="shared" si="3"/>
        <v>122</v>
      </c>
      <c r="B132" s="15">
        <v>831</v>
      </c>
      <c r="C132" s="16">
        <f t="shared" si="2"/>
        <v>6.7226297948554485</v>
      </c>
    </row>
    <row r="133" spans="1:3" x14ac:dyDescent="0.25">
      <c r="A133">
        <f t="shared" si="3"/>
        <v>123</v>
      </c>
      <c r="B133" s="15">
        <v>57</v>
      </c>
      <c r="C133" s="16">
        <f t="shared" si="2"/>
        <v>4.0430512678345503</v>
      </c>
    </row>
    <row r="134" spans="1:3" x14ac:dyDescent="0.25">
      <c r="A134">
        <f t="shared" si="3"/>
        <v>124</v>
      </c>
      <c r="B134" s="15">
        <v>449</v>
      </c>
      <c r="C134" s="16">
        <f t="shared" si="2"/>
        <v>6.1070228877422545</v>
      </c>
    </row>
    <row r="135" spans="1:3" x14ac:dyDescent="0.25">
      <c r="A135">
        <f t="shared" si="3"/>
        <v>125</v>
      </c>
      <c r="B135" s="15">
        <v>2947</v>
      </c>
      <c r="C135" s="16">
        <f t="shared" si="2"/>
        <v>7.9885429827376946</v>
      </c>
    </row>
    <row r="136" spans="1:3" x14ac:dyDescent="0.25">
      <c r="A136">
        <f t="shared" si="3"/>
        <v>126</v>
      </c>
      <c r="B136" s="15">
        <v>23997</v>
      </c>
      <c r="C136" s="16">
        <f t="shared" si="2"/>
        <v>10.085684101516932</v>
      </c>
    </row>
    <row r="137" spans="1:3" x14ac:dyDescent="0.25">
      <c r="A137">
        <f t="shared" si="3"/>
        <v>127</v>
      </c>
      <c r="B137" s="15">
        <v>24734</v>
      </c>
      <c r="C137" s="16">
        <f t="shared" si="2"/>
        <v>10.115934094302002</v>
      </c>
    </row>
    <row r="138" spans="1:3" x14ac:dyDescent="0.25">
      <c r="A138">
        <f t="shared" si="3"/>
        <v>128</v>
      </c>
      <c r="B138" s="15">
        <v>15073</v>
      </c>
      <c r="C138" s="16">
        <f t="shared" si="2"/>
        <v>9.6206603428105293</v>
      </c>
    </row>
    <row r="139" spans="1:3" x14ac:dyDescent="0.25">
      <c r="A139">
        <f t="shared" si="3"/>
        <v>129</v>
      </c>
      <c r="B139" s="15">
        <v>254279</v>
      </c>
      <c r="C139" s="16">
        <f t="shared" si="2"/>
        <v>12.446187368369968</v>
      </c>
    </row>
    <row r="140" spans="1:3" x14ac:dyDescent="0.25">
      <c r="A140">
        <f t="shared" si="3"/>
        <v>130</v>
      </c>
      <c r="B140" s="15">
        <v>86</v>
      </c>
      <c r="C140" s="16">
        <f t="shared" ref="C140:C203" si="4">LN(B140)</f>
        <v>4.4543472962535073</v>
      </c>
    </row>
    <row r="141" spans="1:3" x14ac:dyDescent="0.25">
      <c r="A141">
        <f t="shared" ref="A141:A204" si="5">A140+1</f>
        <v>131</v>
      </c>
      <c r="B141" s="15">
        <v>7180</v>
      </c>
      <c r="C141" s="16">
        <f t="shared" si="4"/>
        <v>8.8790546620422699</v>
      </c>
    </row>
    <row r="142" spans="1:3" x14ac:dyDescent="0.25">
      <c r="A142">
        <f t="shared" si="5"/>
        <v>132</v>
      </c>
      <c r="B142" s="15">
        <v>1098</v>
      </c>
      <c r="C142" s="16">
        <f t="shared" si="4"/>
        <v>7.0012456220694759</v>
      </c>
    </row>
    <row r="143" spans="1:3" x14ac:dyDescent="0.25">
      <c r="A143">
        <f t="shared" si="5"/>
        <v>133</v>
      </c>
      <c r="B143" s="15">
        <v>38346</v>
      </c>
      <c r="C143" s="16">
        <f t="shared" si="4"/>
        <v>10.554405498878337</v>
      </c>
    </row>
    <row r="144" spans="1:3" x14ac:dyDescent="0.25">
      <c r="A144">
        <f t="shared" si="5"/>
        <v>134</v>
      </c>
      <c r="B144" s="15">
        <v>6907</v>
      </c>
      <c r="C144" s="16">
        <f t="shared" si="4"/>
        <v>8.8402906690889722</v>
      </c>
    </row>
    <row r="145" spans="1:3" x14ac:dyDescent="0.25">
      <c r="A145">
        <f t="shared" si="5"/>
        <v>135</v>
      </c>
      <c r="B145" s="15">
        <v>215</v>
      </c>
      <c r="C145" s="16">
        <f t="shared" si="4"/>
        <v>5.3706380281276624</v>
      </c>
    </row>
    <row r="146" spans="1:3" x14ac:dyDescent="0.25">
      <c r="A146">
        <f t="shared" si="5"/>
        <v>136</v>
      </c>
      <c r="B146" s="15">
        <v>440</v>
      </c>
      <c r="C146" s="16">
        <f t="shared" si="4"/>
        <v>6.0867747269123065</v>
      </c>
    </row>
    <row r="147" spans="1:3" x14ac:dyDescent="0.25">
      <c r="A147">
        <f t="shared" si="5"/>
        <v>137</v>
      </c>
      <c r="B147" s="15">
        <v>152</v>
      </c>
      <c r="C147" s="16">
        <f t="shared" si="4"/>
        <v>5.0238805208462765</v>
      </c>
    </row>
    <row r="148" spans="1:3" x14ac:dyDescent="0.25">
      <c r="A148">
        <f t="shared" si="5"/>
        <v>138</v>
      </c>
      <c r="B148" s="15">
        <v>1308</v>
      </c>
      <c r="C148" s="16">
        <f t="shared" si="4"/>
        <v>7.1762545320171442</v>
      </c>
    </row>
    <row r="149" spans="1:3" x14ac:dyDescent="0.25">
      <c r="A149">
        <f t="shared" si="5"/>
        <v>139</v>
      </c>
      <c r="B149" s="15">
        <v>21221</v>
      </c>
      <c r="C149" s="16">
        <f t="shared" si="4"/>
        <v>9.9627465364110499</v>
      </c>
    </row>
    <row r="150" spans="1:3" x14ac:dyDescent="0.25">
      <c r="A150">
        <f t="shared" si="5"/>
        <v>140</v>
      </c>
      <c r="B150" s="15">
        <v>108</v>
      </c>
      <c r="C150" s="16">
        <f t="shared" si="4"/>
        <v>4.6821312271242199</v>
      </c>
    </row>
    <row r="151" spans="1:3" x14ac:dyDescent="0.25">
      <c r="A151">
        <f t="shared" si="5"/>
        <v>141</v>
      </c>
      <c r="B151" s="15">
        <v>65096</v>
      </c>
      <c r="C151" s="16">
        <f t="shared" si="4"/>
        <v>11.083618382376493</v>
      </c>
    </row>
    <row r="152" spans="1:3" x14ac:dyDescent="0.25">
      <c r="A152">
        <f t="shared" si="5"/>
        <v>142</v>
      </c>
      <c r="B152" s="15">
        <v>220</v>
      </c>
      <c r="C152" s="16">
        <f t="shared" si="4"/>
        <v>5.393627546352362</v>
      </c>
    </row>
    <row r="153" spans="1:3" x14ac:dyDescent="0.25">
      <c r="A153">
        <f t="shared" si="5"/>
        <v>143</v>
      </c>
      <c r="B153" s="15">
        <v>16804</v>
      </c>
      <c r="C153" s="16">
        <f t="shared" si="4"/>
        <v>9.7293722322892719</v>
      </c>
    </row>
    <row r="154" spans="1:3" x14ac:dyDescent="0.25">
      <c r="A154">
        <f t="shared" si="5"/>
        <v>144</v>
      </c>
      <c r="B154" s="15">
        <v>127</v>
      </c>
      <c r="C154" s="16">
        <f t="shared" si="4"/>
        <v>4.8441870864585912</v>
      </c>
    </row>
    <row r="155" spans="1:3" x14ac:dyDescent="0.25">
      <c r="A155">
        <f t="shared" si="5"/>
        <v>145</v>
      </c>
      <c r="B155" s="15">
        <v>1620</v>
      </c>
      <c r="C155" s="16">
        <f t="shared" si="4"/>
        <v>7.3901814282264295</v>
      </c>
    </row>
    <row r="156" spans="1:3" x14ac:dyDescent="0.25">
      <c r="A156">
        <f t="shared" si="5"/>
        <v>146</v>
      </c>
      <c r="B156" s="15">
        <v>5991</v>
      </c>
      <c r="C156" s="16">
        <f t="shared" si="4"/>
        <v>8.6980136220839253</v>
      </c>
    </row>
    <row r="157" spans="1:3" x14ac:dyDescent="0.25">
      <c r="A157">
        <f t="shared" si="5"/>
        <v>147</v>
      </c>
      <c r="B157" s="15">
        <v>131</v>
      </c>
      <c r="C157" s="16">
        <f t="shared" si="4"/>
        <v>4.8751973232011512</v>
      </c>
    </row>
    <row r="158" spans="1:3" x14ac:dyDescent="0.25">
      <c r="A158">
        <f t="shared" si="5"/>
        <v>148</v>
      </c>
      <c r="B158" s="15">
        <v>38</v>
      </c>
      <c r="C158" s="16">
        <f t="shared" si="4"/>
        <v>3.6375861597263857</v>
      </c>
    </row>
    <row r="159" spans="1:3" x14ac:dyDescent="0.25">
      <c r="A159">
        <f t="shared" si="5"/>
        <v>149</v>
      </c>
      <c r="B159" s="15">
        <v>287</v>
      </c>
      <c r="C159" s="16">
        <f t="shared" si="4"/>
        <v>5.6594822157596214</v>
      </c>
    </row>
    <row r="160" spans="1:3" x14ac:dyDescent="0.25">
      <c r="A160">
        <f t="shared" si="5"/>
        <v>150</v>
      </c>
      <c r="B160" s="15">
        <v>1696</v>
      </c>
      <c r="C160" s="16">
        <f t="shared" si="4"/>
        <v>7.4360278163518485</v>
      </c>
    </row>
    <row r="161" spans="1:3" x14ac:dyDescent="0.25">
      <c r="A161">
        <f t="shared" si="5"/>
        <v>151</v>
      </c>
      <c r="B161" s="15">
        <v>18223</v>
      </c>
      <c r="C161" s="16">
        <f t="shared" si="4"/>
        <v>9.8104398114860558</v>
      </c>
    </row>
    <row r="162" spans="1:3" x14ac:dyDescent="0.25">
      <c r="A162">
        <f t="shared" si="5"/>
        <v>152</v>
      </c>
      <c r="B162" s="15">
        <v>2508</v>
      </c>
      <c r="C162" s="16">
        <f t="shared" si="4"/>
        <v>7.8272409017528117</v>
      </c>
    </row>
    <row r="163" spans="1:3" x14ac:dyDescent="0.25">
      <c r="A163">
        <f t="shared" si="5"/>
        <v>153</v>
      </c>
      <c r="B163" s="15">
        <v>870</v>
      </c>
      <c r="C163" s="16">
        <f t="shared" si="4"/>
        <v>6.7684932116486296</v>
      </c>
    </row>
    <row r="164" spans="1:3" x14ac:dyDescent="0.25">
      <c r="A164">
        <f t="shared" si="5"/>
        <v>154</v>
      </c>
      <c r="B164" s="15">
        <v>1356186</v>
      </c>
      <c r="C164" s="16">
        <f t="shared" si="4"/>
        <v>14.120186906217382</v>
      </c>
    </row>
    <row r="165" spans="1:3" x14ac:dyDescent="0.25">
      <c r="A165">
        <f t="shared" si="5"/>
        <v>155</v>
      </c>
      <c r="B165" s="15">
        <v>1285466</v>
      </c>
      <c r="C165" s="16">
        <f t="shared" si="4"/>
        <v>14.066631856485717</v>
      </c>
    </row>
    <row r="166" spans="1:3" x14ac:dyDescent="0.25">
      <c r="A166">
        <f t="shared" si="5"/>
        <v>156</v>
      </c>
      <c r="B166" s="15">
        <v>86914</v>
      </c>
      <c r="C166" s="16">
        <f t="shared" si="4"/>
        <v>11.372674402995578</v>
      </c>
    </row>
    <row r="167" spans="1:3" x14ac:dyDescent="0.25">
      <c r="A167">
        <f t="shared" si="5"/>
        <v>157</v>
      </c>
      <c r="B167" s="15">
        <v>2294</v>
      </c>
      <c r="C167" s="16">
        <f t="shared" si="4"/>
        <v>7.7380522976893156</v>
      </c>
    </row>
    <row r="168" spans="1:3" x14ac:dyDescent="0.25">
      <c r="A168">
        <f t="shared" si="5"/>
        <v>158</v>
      </c>
      <c r="B168" s="15">
        <v>561</v>
      </c>
      <c r="C168" s="16">
        <f t="shared" si="4"/>
        <v>6.329720905522696</v>
      </c>
    </row>
    <row r="169" spans="1:3" x14ac:dyDescent="0.25">
      <c r="A169">
        <f t="shared" si="5"/>
        <v>159</v>
      </c>
      <c r="B169" s="15">
        <v>20428</v>
      </c>
      <c r="C169" s="16">
        <f t="shared" si="4"/>
        <v>9.9246617877675352</v>
      </c>
    </row>
    <row r="170" spans="1:3" x14ac:dyDescent="0.25">
      <c r="A170">
        <f t="shared" si="5"/>
        <v>160</v>
      </c>
      <c r="B170" s="15">
        <v>3</v>
      </c>
      <c r="C170" s="16">
        <f t="shared" si="4"/>
        <v>1.0986122886681098</v>
      </c>
    </row>
    <row r="171" spans="1:3" x14ac:dyDescent="0.25">
      <c r="A171">
        <f t="shared" si="5"/>
        <v>161</v>
      </c>
      <c r="B171" s="15">
        <v>8358</v>
      </c>
      <c r="C171" s="16">
        <f t="shared" si="4"/>
        <v>9.0309744430078602</v>
      </c>
    </row>
    <row r="172" spans="1:3" x14ac:dyDescent="0.25">
      <c r="A172">
        <f t="shared" si="5"/>
        <v>162</v>
      </c>
      <c r="B172" s="15">
        <v>1277</v>
      </c>
      <c r="C172" s="16">
        <f t="shared" si="4"/>
        <v>7.1522688560325394</v>
      </c>
    </row>
    <row r="173" spans="1:3" x14ac:dyDescent="0.25">
      <c r="A173">
        <f t="shared" si="5"/>
        <v>163</v>
      </c>
      <c r="B173" s="15">
        <v>10466</v>
      </c>
      <c r="C173" s="16">
        <f t="shared" si="4"/>
        <v>9.2558871869321528</v>
      </c>
    </row>
    <row r="174" spans="1:3" x14ac:dyDescent="0.25">
      <c r="A174">
        <f t="shared" si="5"/>
        <v>164</v>
      </c>
      <c r="B174" s="15">
        <v>1592</v>
      </c>
      <c r="C174" s="16">
        <f t="shared" si="4"/>
        <v>7.3727463664043285</v>
      </c>
    </row>
    <row r="175" spans="1:3" x14ac:dyDescent="0.25">
      <c r="A175">
        <f t="shared" si="5"/>
        <v>165</v>
      </c>
      <c r="B175" s="15">
        <v>36</v>
      </c>
      <c r="C175" s="16">
        <f t="shared" si="4"/>
        <v>3.5835189384561099</v>
      </c>
    </row>
    <row r="176" spans="1:3" x14ac:dyDescent="0.25">
      <c r="A176">
        <f t="shared" si="5"/>
        <v>166</v>
      </c>
      <c r="B176" s="15">
        <v>57</v>
      </c>
      <c r="C176" s="16">
        <f t="shared" si="4"/>
        <v>4.0430512678345503</v>
      </c>
    </row>
    <row r="177" spans="1:3" x14ac:dyDescent="0.25">
      <c r="A177">
        <f t="shared" si="5"/>
        <v>167</v>
      </c>
      <c r="B177" s="15">
        <v>2365</v>
      </c>
      <c r="C177" s="16">
        <f t="shared" si="4"/>
        <v>7.7685333009260331</v>
      </c>
    </row>
    <row r="178" spans="1:3" x14ac:dyDescent="0.25">
      <c r="A178">
        <f t="shared" si="5"/>
        <v>168</v>
      </c>
      <c r="B178" s="15">
        <v>4777</v>
      </c>
      <c r="C178" s="16">
        <f t="shared" si="4"/>
        <v>8.4715680133899625</v>
      </c>
    </row>
    <row r="179" spans="1:3" x14ac:dyDescent="0.25">
      <c r="A179">
        <f t="shared" si="5"/>
        <v>169</v>
      </c>
      <c r="B179" s="15">
        <v>5216</v>
      </c>
      <c r="C179" s="16">
        <f t="shared" si="4"/>
        <v>8.5594861036064884</v>
      </c>
    </row>
    <row r="180" spans="1:3" x14ac:dyDescent="0.25">
      <c r="A180">
        <f t="shared" si="5"/>
        <v>170</v>
      </c>
      <c r="B180" s="15">
        <v>447</v>
      </c>
      <c r="C180" s="16">
        <f t="shared" si="4"/>
        <v>6.1025585946135692</v>
      </c>
    </row>
    <row r="181" spans="1:3" x14ac:dyDescent="0.25">
      <c r="A181">
        <f t="shared" si="5"/>
        <v>171</v>
      </c>
      <c r="B181" s="15">
        <v>277</v>
      </c>
      <c r="C181" s="16">
        <f t="shared" si="4"/>
        <v>5.6240175061873385</v>
      </c>
    </row>
    <row r="182" spans="1:3" x14ac:dyDescent="0.25">
      <c r="A182">
        <f t="shared" si="5"/>
        <v>172</v>
      </c>
      <c r="B182" s="15">
        <v>1840289</v>
      </c>
      <c r="C182" s="16">
        <f t="shared" si="4"/>
        <v>14.42543318246911</v>
      </c>
    </row>
    <row r="183" spans="1:3" x14ac:dyDescent="0.25">
      <c r="A183">
        <f t="shared" si="5"/>
        <v>173</v>
      </c>
      <c r="B183" s="15">
        <v>833</v>
      </c>
      <c r="C183" s="16">
        <f t="shared" si="4"/>
        <v>6.7250336421668431</v>
      </c>
    </row>
    <row r="184" spans="1:3" x14ac:dyDescent="0.25">
      <c r="A184">
        <f t="shared" si="5"/>
        <v>174</v>
      </c>
      <c r="B184" s="15">
        <v>249</v>
      </c>
      <c r="C184" s="16">
        <f t="shared" si="4"/>
        <v>5.5174528964647074</v>
      </c>
    </row>
    <row r="185" spans="1:3" x14ac:dyDescent="0.25">
      <c r="A185">
        <f t="shared" si="5"/>
        <v>175</v>
      </c>
      <c r="B185" s="15">
        <v>55462</v>
      </c>
      <c r="C185" s="16">
        <f t="shared" si="4"/>
        <v>10.923453380546235</v>
      </c>
    </row>
    <row r="186" spans="1:3" x14ac:dyDescent="0.25">
      <c r="A186">
        <f t="shared" si="5"/>
        <v>176</v>
      </c>
      <c r="B186" s="15">
        <v>107</v>
      </c>
      <c r="C186" s="16">
        <f t="shared" si="4"/>
        <v>4.6728288344619058</v>
      </c>
    </row>
    <row r="187" spans="1:3" x14ac:dyDescent="0.25">
      <c r="A187">
        <f t="shared" si="5"/>
        <v>177</v>
      </c>
      <c r="B187" s="15">
        <v>16541</v>
      </c>
      <c r="C187" s="16">
        <f t="shared" si="4"/>
        <v>9.713597426242222</v>
      </c>
    </row>
    <row r="188" spans="1:3" x14ac:dyDescent="0.25">
      <c r="A188">
        <f t="shared" si="5"/>
        <v>178</v>
      </c>
      <c r="B188" s="15">
        <v>171</v>
      </c>
      <c r="C188" s="16">
        <f t="shared" si="4"/>
        <v>5.1416635565026603</v>
      </c>
    </row>
    <row r="189" spans="1:3" x14ac:dyDescent="0.25">
      <c r="A189">
        <f t="shared" si="5"/>
        <v>179</v>
      </c>
      <c r="B189" s="15">
        <v>6</v>
      </c>
      <c r="C189" s="16">
        <f t="shared" si="4"/>
        <v>1.791759469228055</v>
      </c>
    </row>
    <row r="190" spans="1:3" x14ac:dyDescent="0.25">
      <c r="A190">
        <f t="shared" si="5"/>
        <v>180</v>
      </c>
      <c r="B190" s="15">
        <v>1845</v>
      </c>
      <c r="C190" s="16">
        <f t="shared" si="4"/>
        <v>7.5202345564746276</v>
      </c>
    </row>
    <row r="191" spans="1:3" x14ac:dyDescent="0.25">
      <c r="A191">
        <f t="shared" si="5"/>
        <v>181</v>
      </c>
      <c r="B191" s="15">
        <v>2</v>
      </c>
      <c r="C191" s="16">
        <f t="shared" si="4"/>
        <v>0.69314718055994529</v>
      </c>
    </row>
    <row r="192" spans="1:3" x14ac:dyDescent="0.25">
      <c r="A192">
        <f t="shared" si="5"/>
        <v>182</v>
      </c>
      <c r="B192" s="15">
        <v>1299</v>
      </c>
      <c r="C192" s="16">
        <f t="shared" si="4"/>
        <v>7.1693500166705997</v>
      </c>
    </row>
    <row r="193" spans="1:3" x14ac:dyDescent="0.25">
      <c r="A193">
        <f t="shared" si="5"/>
        <v>183</v>
      </c>
      <c r="B193" s="15">
        <v>735</v>
      </c>
      <c r="C193" s="16">
        <f t="shared" si="4"/>
        <v>6.5998704992128365</v>
      </c>
    </row>
    <row r="194" spans="1:3" x14ac:dyDescent="0.25">
      <c r="A194">
        <f t="shared" si="5"/>
        <v>184</v>
      </c>
      <c r="B194" s="15">
        <v>1371</v>
      </c>
      <c r="C194" s="16">
        <f t="shared" si="4"/>
        <v>7.2232956795623142</v>
      </c>
    </row>
    <row r="195" spans="1:3" x14ac:dyDescent="0.25">
      <c r="A195">
        <f t="shared" si="5"/>
        <v>185</v>
      </c>
      <c r="B195" s="15">
        <v>488</v>
      </c>
      <c r="C195" s="16">
        <f t="shared" si="4"/>
        <v>6.1903154058531475</v>
      </c>
    </row>
    <row r="196" spans="1:3" x14ac:dyDescent="0.25">
      <c r="A196">
        <f t="shared" si="5"/>
        <v>186</v>
      </c>
      <c r="B196" s="15">
        <v>1052</v>
      </c>
      <c r="C196" s="16">
        <f t="shared" si="4"/>
        <v>6.9584483932976555</v>
      </c>
    </row>
    <row r="197" spans="1:3" x14ac:dyDescent="0.25">
      <c r="A197">
        <f t="shared" si="5"/>
        <v>187</v>
      </c>
      <c r="B197" s="15">
        <v>266</v>
      </c>
      <c r="C197" s="16">
        <f t="shared" si="4"/>
        <v>5.5834963087816991</v>
      </c>
    </row>
    <row r="198" spans="1:3" x14ac:dyDescent="0.25">
      <c r="A198">
        <f t="shared" si="5"/>
        <v>188</v>
      </c>
      <c r="B198" s="15">
        <v>6695</v>
      </c>
      <c r="C198" s="16">
        <f t="shared" si="4"/>
        <v>8.8091162581252735</v>
      </c>
    </row>
    <row r="199" spans="1:3" x14ac:dyDescent="0.25">
      <c r="A199">
        <f t="shared" si="5"/>
        <v>189</v>
      </c>
      <c r="B199" s="15">
        <v>619</v>
      </c>
      <c r="C199" s="16">
        <f t="shared" si="4"/>
        <v>6.4281052726845962</v>
      </c>
    </row>
    <row r="200" spans="1:3" x14ac:dyDescent="0.25">
      <c r="A200">
        <f t="shared" si="5"/>
        <v>190</v>
      </c>
      <c r="B200" s="15">
        <v>11932</v>
      </c>
      <c r="C200" s="16">
        <f t="shared" si="4"/>
        <v>9.3869791456346388</v>
      </c>
    </row>
    <row r="201" spans="1:3" x14ac:dyDescent="0.25">
      <c r="A201">
        <f t="shared" si="5"/>
        <v>191</v>
      </c>
      <c r="B201" s="15">
        <v>880</v>
      </c>
      <c r="C201" s="16">
        <f t="shared" si="4"/>
        <v>6.7799219074722519</v>
      </c>
    </row>
    <row r="202" spans="1:3" x14ac:dyDescent="0.25">
      <c r="A202">
        <f t="shared" si="5"/>
        <v>192</v>
      </c>
      <c r="B202" s="15">
        <v>2722</v>
      </c>
      <c r="C202" s="16">
        <f t="shared" si="4"/>
        <v>7.9091221832114114</v>
      </c>
    </row>
    <row r="203" spans="1:3" x14ac:dyDescent="0.25">
      <c r="A203">
        <f t="shared" si="5"/>
        <v>193</v>
      </c>
      <c r="B203" s="15">
        <v>14952</v>
      </c>
      <c r="C203" s="16">
        <f t="shared" si="4"/>
        <v>9.6126003491353984</v>
      </c>
    </row>
    <row r="204" spans="1:3" x14ac:dyDescent="0.25">
      <c r="A204">
        <f t="shared" si="5"/>
        <v>194</v>
      </c>
      <c r="B204" s="15">
        <v>7014</v>
      </c>
      <c r="C204" s="16">
        <f t="shared" ref="C204:C267" si="6">LN(B204)</f>
        <v>8.8556634307001243</v>
      </c>
    </row>
    <row r="205" spans="1:3" x14ac:dyDescent="0.25">
      <c r="A205">
        <f t="shared" ref="A205:A268" si="7">A204+1</f>
        <v>195</v>
      </c>
      <c r="B205" s="15">
        <v>257671</v>
      </c>
      <c r="C205" s="16">
        <f t="shared" si="6"/>
        <v>12.459438856353826</v>
      </c>
    </row>
    <row r="206" spans="1:3" x14ac:dyDescent="0.25">
      <c r="A206">
        <f t="shared" si="7"/>
        <v>196</v>
      </c>
      <c r="B206" s="15">
        <v>1487</v>
      </c>
      <c r="C206" s="16">
        <f t="shared" si="6"/>
        <v>7.304515946460155</v>
      </c>
    </row>
    <row r="207" spans="1:3" x14ac:dyDescent="0.25">
      <c r="A207">
        <f t="shared" si="7"/>
        <v>197</v>
      </c>
      <c r="B207" s="15">
        <v>57926</v>
      </c>
      <c r="C207" s="16">
        <f t="shared" si="6"/>
        <v>10.966921612854625</v>
      </c>
    </row>
    <row r="208" spans="1:3" x14ac:dyDescent="0.25">
      <c r="A208">
        <f t="shared" si="7"/>
        <v>198</v>
      </c>
      <c r="B208" s="15">
        <v>438641</v>
      </c>
      <c r="C208" s="16">
        <f t="shared" si="6"/>
        <v>12.991436589849178</v>
      </c>
    </row>
    <row r="209" spans="1:3" x14ac:dyDescent="0.25">
      <c r="A209">
        <f t="shared" si="7"/>
        <v>199</v>
      </c>
      <c r="B209" s="15">
        <v>7223</v>
      </c>
      <c r="C209" s="16">
        <f t="shared" si="6"/>
        <v>8.8850256580508464</v>
      </c>
    </row>
    <row r="210" spans="1:3" x14ac:dyDescent="0.25">
      <c r="A210">
        <f t="shared" si="7"/>
        <v>200</v>
      </c>
      <c r="B210" s="15">
        <v>28266</v>
      </c>
      <c r="C210" s="16">
        <f t="shared" si="6"/>
        <v>10.249414947928097</v>
      </c>
    </row>
    <row r="211" spans="1:3" x14ac:dyDescent="0.25">
      <c r="A211">
        <f t="shared" si="7"/>
        <v>201</v>
      </c>
      <c r="B211" s="15">
        <v>27386</v>
      </c>
      <c r="C211" s="16">
        <f t="shared" si="6"/>
        <v>10.21778721289218</v>
      </c>
    </row>
    <row r="212" spans="1:3" x14ac:dyDescent="0.25">
      <c r="A212">
        <f t="shared" si="7"/>
        <v>202</v>
      </c>
      <c r="B212" s="15">
        <v>3</v>
      </c>
      <c r="C212" s="16">
        <f t="shared" si="6"/>
        <v>1.0986122886681098</v>
      </c>
    </row>
    <row r="213" spans="1:3" x14ac:dyDescent="0.25">
      <c r="A213">
        <f t="shared" si="7"/>
        <v>203</v>
      </c>
      <c r="B213" s="15">
        <v>2044</v>
      </c>
      <c r="C213" s="16">
        <f t="shared" si="6"/>
        <v>7.6226639513235952</v>
      </c>
    </row>
    <row r="214" spans="1:3" x14ac:dyDescent="0.25">
      <c r="A214">
        <f t="shared" si="7"/>
        <v>204</v>
      </c>
      <c r="B214" s="15">
        <v>8385</v>
      </c>
      <c r="C214" s="16">
        <f t="shared" si="6"/>
        <v>9.0341996742573087</v>
      </c>
    </row>
    <row r="215" spans="1:3" x14ac:dyDescent="0.25">
      <c r="A215">
        <f t="shared" si="7"/>
        <v>205</v>
      </c>
      <c r="B215" s="15">
        <v>700</v>
      </c>
      <c r="C215" s="16">
        <f t="shared" si="6"/>
        <v>6.5510803350434044</v>
      </c>
    </row>
    <row r="216" spans="1:3" x14ac:dyDescent="0.25">
      <c r="A216">
        <f t="shared" si="7"/>
        <v>206</v>
      </c>
      <c r="B216" s="15">
        <v>1077</v>
      </c>
      <c r="C216" s="16">
        <f t="shared" si="6"/>
        <v>6.9819346771563886</v>
      </c>
    </row>
    <row r="217" spans="1:3" x14ac:dyDescent="0.25">
      <c r="A217">
        <f t="shared" si="7"/>
        <v>207</v>
      </c>
      <c r="B217" s="15">
        <v>61944</v>
      </c>
      <c r="C217" s="16">
        <f t="shared" si="6"/>
        <v>11.03398603006656</v>
      </c>
    </row>
    <row r="218" spans="1:3" x14ac:dyDescent="0.25">
      <c r="A218">
        <f t="shared" si="7"/>
        <v>208</v>
      </c>
      <c r="B218" s="15">
        <v>105</v>
      </c>
      <c r="C218" s="16">
        <f t="shared" si="6"/>
        <v>4.6539603501575231</v>
      </c>
    </row>
    <row r="219" spans="1:3" x14ac:dyDescent="0.25">
      <c r="A219">
        <f t="shared" si="7"/>
        <v>209</v>
      </c>
      <c r="B219" s="15">
        <v>292</v>
      </c>
      <c r="C219" s="16">
        <f t="shared" si="6"/>
        <v>5.6767538022682817</v>
      </c>
    </row>
    <row r="220" spans="1:3" x14ac:dyDescent="0.25">
      <c r="A220">
        <f t="shared" si="7"/>
        <v>210</v>
      </c>
      <c r="B220" s="15">
        <v>3735</v>
      </c>
      <c r="C220" s="16">
        <f t="shared" si="6"/>
        <v>8.2255030975669179</v>
      </c>
    </row>
    <row r="221" spans="1:3" x14ac:dyDescent="0.25">
      <c r="A221">
        <f t="shared" si="7"/>
        <v>211</v>
      </c>
      <c r="B221" s="15">
        <v>7205</v>
      </c>
      <c r="C221" s="16">
        <f t="shared" si="6"/>
        <v>8.8825305084336232</v>
      </c>
    </row>
    <row r="222" spans="1:3" x14ac:dyDescent="0.25">
      <c r="A222">
        <f t="shared" si="7"/>
        <v>212</v>
      </c>
      <c r="B222" s="15">
        <v>11410</v>
      </c>
      <c r="C222" s="16">
        <f t="shared" si="6"/>
        <v>9.3422454428561217</v>
      </c>
    </row>
    <row r="223" spans="1:3" x14ac:dyDescent="0.25">
      <c r="A223">
        <f t="shared" si="7"/>
        <v>213</v>
      </c>
      <c r="B223" s="15">
        <v>25552</v>
      </c>
      <c r="C223" s="16">
        <f t="shared" si="6"/>
        <v>10.148470870454794</v>
      </c>
    </row>
    <row r="224" spans="1:3" x14ac:dyDescent="0.25">
      <c r="A224">
        <f t="shared" si="7"/>
        <v>214</v>
      </c>
      <c r="B224" s="15">
        <v>39</v>
      </c>
      <c r="C224" s="16">
        <f t="shared" si="6"/>
        <v>3.6635616461296463</v>
      </c>
    </row>
    <row r="225" spans="1:3" x14ac:dyDescent="0.25">
      <c r="A225">
        <f t="shared" si="7"/>
        <v>215</v>
      </c>
      <c r="B225" s="15">
        <v>23209</v>
      </c>
      <c r="C225" s="16">
        <f t="shared" si="6"/>
        <v>10.052295413463094</v>
      </c>
    </row>
    <row r="226" spans="1:3" x14ac:dyDescent="0.25">
      <c r="A226">
        <f t="shared" si="7"/>
        <v>216</v>
      </c>
      <c r="B226" s="15">
        <v>5643</v>
      </c>
      <c r="C226" s="16">
        <f t="shared" si="6"/>
        <v>8.6381711179691401</v>
      </c>
    </row>
    <row r="227" spans="1:3" x14ac:dyDescent="0.25">
      <c r="A227">
        <f t="shared" si="7"/>
        <v>217</v>
      </c>
      <c r="B227" s="15">
        <v>5056</v>
      </c>
      <c r="C227" s="16">
        <f t="shared" si="6"/>
        <v>8.528330935826693</v>
      </c>
    </row>
    <row r="228" spans="1:3" x14ac:dyDescent="0.25">
      <c r="A228">
        <f t="shared" si="7"/>
        <v>218</v>
      </c>
      <c r="B228" s="15">
        <v>8945</v>
      </c>
      <c r="C228" s="16">
        <f t="shared" si="6"/>
        <v>9.0988499959428193</v>
      </c>
    </row>
    <row r="229" spans="1:3" x14ac:dyDescent="0.25">
      <c r="A229">
        <f t="shared" si="7"/>
        <v>219</v>
      </c>
      <c r="B229" s="15">
        <v>3480</v>
      </c>
      <c r="C229" s="16">
        <f t="shared" si="6"/>
        <v>8.1547875727685195</v>
      </c>
    </row>
    <row r="230" spans="1:3" x14ac:dyDescent="0.25">
      <c r="A230">
        <f t="shared" si="7"/>
        <v>220</v>
      </c>
      <c r="B230" s="15">
        <v>8167</v>
      </c>
      <c r="C230" s="16">
        <f t="shared" si="6"/>
        <v>9.0078569233582755</v>
      </c>
    </row>
    <row r="231" spans="1:3" x14ac:dyDescent="0.25">
      <c r="A231">
        <f t="shared" si="7"/>
        <v>221</v>
      </c>
      <c r="B231" s="15">
        <v>9764</v>
      </c>
      <c r="C231" s="16">
        <f t="shared" si="6"/>
        <v>9.1864574315128511</v>
      </c>
    </row>
    <row r="232" spans="1:3" x14ac:dyDescent="0.25">
      <c r="A232">
        <f t="shared" si="7"/>
        <v>222</v>
      </c>
      <c r="B232" s="15">
        <v>3087</v>
      </c>
      <c r="C232" s="16">
        <f t="shared" si="6"/>
        <v>8.0349550245021586</v>
      </c>
    </row>
    <row r="233" spans="1:3" x14ac:dyDescent="0.25">
      <c r="A233">
        <f t="shared" si="7"/>
        <v>223</v>
      </c>
      <c r="B233" s="15">
        <v>7513</v>
      </c>
      <c r="C233" s="16">
        <f t="shared" si="6"/>
        <v>8.9243901323691599</v>
      </c>
    </row>
    <row r="234" spans="1:3" x14ac:dyDescent="0.25">
      <c r="A234">
        <f t="shared" si="7"/>
        <v>224</v>
      </c>
      <c r="B234" s="15">
        <v>42</v>
      </c>
      <c r="C234" s="16">
        <f t="shared" si="6"/>
        <v>3.7376696182833684</v>
      </c>
    </row>
    <row r="235" spans="1:3" x14ac:dyDescent="0.25">
      <c r="A235">
        <f t="shared" si="7"/>
        <v>225</v>
      </c>
      <c r="B235" s="15">
        <v>174822</v>
      </c>
      <c r="C235" s="16">
        <f t="shared" si="6"/>
        <v>12.071523592407672</v>
      </c>
    </row>
    <row r="236" spans="1:3" x14ac:dyDescent="0.25">
      <c r="A236">
        <f t="shared" si="7"/>
        <v>226</v>
      </c>
      <c r="B236" s="15">
        <v>1806</v>
      </c>
      <c r="C236" s="16">
        <f t="shared" si="6"/>
        <v>7.4988697339769308</v>
      </c>
    </row>
    <row r="237" spans="1:3" x14ac:dyDescent="0.25">
      <c r="A237">
        <f t="shared" si="7"/>
        <v>227</v>
      </c>
      <c r="B237" s="15">
        <v>37246</v>
      </c>
      <c r="C237" s="16">
        <f t="shared" si="6"/>
        <v>10.525299835491451</v>
      </c>
    </row>
    <row r="238" spans="1:3" x14ac:dyDescent="0.25">
      <c r="A238">
        <f t="shared" si="7"/>
        <v>228</v>
      </c>
      <c r="B238" s="15">
        <v>228</v>
      </c>
      <c r="C238" s="16">
        <f t="shared" si="6"/>
        <v>5.4293456289544411</v>
      </c>
    </row>
    <row r="239" spans="1:3" x14ac:dyDescent="0.25">
      <c r="A239">
        <f t="shared" si="7"/>
        <v>229</v>
      </c>
      <c r="B239" s="15">
        <v>42666</v>
      </c>
      <c r="C239" s="16">
        <f t="shared" si="6"/>
        <v>10.661157629111573</v>
      </c>
    </row>
    <row r="240" spans="1:3" x14ac:dyDescent="0.25">
      <c r="A240">
        <f t="shared" si="7"/>
        <v>230</v>
      </c>
      <c r="B240" s="15">
        <v>658044</v>
      </c>
      <c r="C240" s="16">
        <f t="shared" si="6"/>
        <v>13.397027077372714</v>
      </c>
    </row>
    <row r="241" spans="1:3" x14ac:dyDescent="0.25">
      <c r="A241">
        <f t="shared" si="7"/>
        <v>231</v>
      </c>
      <c r="B241" s="15">
        <v>8164</v>
      </c>
      <c r="C241" s="16">
        <f t="shared" si="6"/>
        <v>9.0074895239297348</v>
      </c>
    </row>
    <row r="242" spans="1:3" x14ac:dyDescent="0.25">
      <c r="A242">
        <f t="shared" si="7"/>
        <v>232</v>
      </c>
      <c r="B242" s="15">
        <v>10866</v>
      </c>
      <c r="C242" s="16">
        <f t="shared" si="6"/>
        <v>9.2933939271114685</v>
      </c>
    </row>
    <row r="243" spans="1:3" x14ac:dyDescent="0.25">
      <c r="A243">
        <f t="shared" si="7"/>
        <v>233</v>
      </c>
      <c r="B243" s="15">
        <v>237055</v>
      </c>
      <c r="C243" s="16">
        <f t="shared" si="6"/>
        <v>12.376047460704317</v>
      </c>
    </row>
    <row r="244" spans="1:3" x14ac:dyDescent="0.25">
      <c r="A244">
        <f t="shared" si="7"/>
        <v>234</v>
      </c>
      <c r="B244" s="15">
        <v>453</v>
      </c>
      <c r="C244" s="16">
        <f t="shared" si="6"/>
        <v>6.1158921254830343</v>
      </c>
    </row>
    <row r="245" spans="1:3" x14ac:dyDescent="0.25">
      <c r="A245">
        <f t="shared" si="7"/>
        <v>235</v>
      </c>
      <c r="B245" s="15">
        <v>112</v>
      </c>
      <c r="C245" s="16">
        <f t="shared" si="6"/>
        <v>4.7184988712950942</v>
      </c>
    </row>
    <row r="246" spans="1:3" x14ac:dyDescent="0.25">
      <c r="A246">
        <f t="shared" si="7"/>
        <v>236</v>
      </c>
      <c r="B246" s="15">
        <v>1119</v>
      </c>
      <c r="C246" s="16">
        <f t="shared" si="6"/>
        <v>7.020190708311925</v>
      </c>
    </row>
    <row r="247" spans="1:3" x14ac:dyDescent="0.25">
      <c r="A247">
        <f t="shared" si="7"/>
        <v>237</v>
      </c>
      <c r="B247" s="15">
        <v>58</v>
      </c>
      <c r="C247" s="16">
        <f t="shared" si="6"/>
        <v>4.0604430105464191</v>
      </c>
    </row>
    <row r="248" spans="1:3" x14ac:dyDescent="0.25">
      <c r="A248">
        <f t="shared" si="7"/>
        <v>238</v>
      </c>
      <c r="B248" s="15">
        <v>2083</v>
      </c>
      <c r="C248" s="16">
        <f t="shared" si="6"/>
        <v>7.6415644412609716</v>
      </c>
    </row>
    <row r="249" spans="1:3" x14ac:dyDescent="0.25">
      <c r="A249">
        <f t="shared" si="7"/>
        <v>239</v>
      </c>
      <c r="B249" s="15">
        <v>13210</v>
      </c>
      <c r="C249" s="16">
        <f t="shared" si="6"/>
        <v>9.4887293975163711</v>
      </c>
    </row>
    <row r="250" spans="1:3" x14ac:dyDescent="0.25">
      <c r="A250">
        <f t="shared" si="7"/>
        <v>240</v>
      </c>
      <c r="B250" s="15">
        <v>10561</v>
      </c>
      <c r="C250" s="16">
        <f t="shared" si="6"/>
        <v>9.2649232497464737</v>
      </c>
    </row>
    <row r="251" spans="1:3" x14ac:dyDescent="0.25">
      <c r="A251">
        <f t="shared" si="7"/>
        <v>241</v>
      </c>
      <c r="B251" s="15">
        <v>421</v>
      </c>
      <c r="C251" s="16">
        <f t="shared" si="6"/>
        <v>6.0426328336823811</v>
      </c>
    </row>
    <row r="252" spans="1:3" x14ac:dyDescent="0.25">
      <c r="A252">
        <f t="shared" si="7"/>
        <v>242</v>
      </c>
      <c r="B252" s="15">
        <v>35093</v>
      </c>
      <c r="C252" s="16">
        <f t="shared" si="6"/>
        <v>10.465756959365681</v>
      </c>
    </row>
    <row r="253" spans="1:3" x14ac:dyDescent="0.25">
      <c r="A253">
        <f t="shared" si="7"/>
        <v>243</v>
      </c>
      <c r="B253" s="15">
        <v>46</v>
      </c>
      <c r="C253" s="16">
        <f t="shared" si="6"/>
        <v>3.8286413964890951</v>
      </c>
    </row>
    <row r="254" spans="1:3" x14ac:dyDescent="0.25">
      <c r="A254">
        <f t="shared" si="7"/>
        <v>244</v>
      </c>
      <c r="B254" s="15">
        <v>432</v>
      </c>
      <c r="C254" s="16">
        <f t="shared" si="6"/>
        <v>6.0684255882441107</v>
      </c>
    </row>
    <row r="255" spans="1:3" x14ac:dyDescent="0.25">
      <c r="A255">
        <f t="shared" si="7"/>
        <v>245</v>
      </c>
      <c r="B255" s="15">
        <v>137158</v>
      </c>
      <c r="C255" s="16">
        <f t="shared" si="6"/>
        <v>11.8288888249599</v>
      </c>
    </row>
    <row r="256" spans="1:3" x14ac:dyDescent="0.25">
      <c r="A256">
        <f t="shared" si="7"/>
        <v>246</v>
      </c>
      <c r="B256" s="15">
        <v>780</v>
      </c>
      <c r="C256" s="16">
        <f t="shared" si="6"/>
        <v>6.6592939196836376</v>
      </c>
    </row>
    <row r="257" spans="1:3" x14ac:dyDescent="0.25">
      <c r="A257">
        <f t="shared" si="7"/>
        <v>247</v>
      </c>
      <c r="B257" s="15">
        <v>1443</v>
      </c>
      <c r="C257" s="16">
        <f t="shared" si="6"/>
        <v>7.2744795587738711</v>
      </c>
    </row>
    <row r="258" spans="1:3" x14ac:dyDescent="0.25">
      <c r="A258">
        <f t="shared" si="7"/>
        <v>248</v>
      </c>
      <c r="B258" s="15">
        <v>704640</v>
      </c>
      <c r="C258" s="16">
        <f t="shared" si="6"/>
        <v>13.465442313076398</v>
      </c>
    </row>
    <row r="259" spans="1:3" x14ac:dyDescent="0.25">
      <c r="A259">
        <f t="shared" si="7"/>
        <v>249</v>
      </c>
      <c r="B259" s="15">
        <v>29148</v>
      </c>
      <c r="C259" s="16">
        <f t="shared" si="6"/>
        <v>10.280141578790174</v>
      </c>
    </row>
    <row r="260" spans="1:3" x14ac:dyDescent="0.25">
      <c r="A260">
        <f t="shared" si="7"/>
        <v>250</v>
      </c>
      <c r="B260" s="15">
        <v>473385</v>
      </c>
      <c r="C260" s="16">
        <f t="shared" si="6"/>
        <v>13.067664289881945</v>
      </c>
    </row>
    <row r="261" spans="1:3" x14ac:dyDescent="0.25">
      <c r="A261">
        <f t="shared" si="7"/>
        <v>251</v>
      </c>
      <c r="B261" s="15">
        <v>470</v>
      </c>
      <c r="C261" s="16">
        <f t="shared" si="6"/>
        <v>6.1527326947041043</v>
      </c>
    </row>
    <row r="262" spans="1:3" x14ac:dyDescent="0.25">
      <c r="A262">
        <f t="shared" si="7"/>
        <v>252</v>
      </c>
      <c r="B262" s="15">
        <v>187</v>
      </c>
      <c r="C262" s="16">
        <f t="shared" si="6"/>
        <v>5.2311086168545868</v>
      </c>
    </row>
    <row r="263" spans="1:3" x14ac:dyDescent="0.25">
      <c r="A263">
        <f t="shared" si="7"/>
        <v>253</v>
      </c>
      <c r="B263" s="15">
        <v>2855</v>
      </c>
      <c r="C263" s="16">
        <f t="shared" si="6"/>
        <v>7.956827122090111</v>
      </c>
    </row>
    <row r="264" spans="1:3" x14ac:dyDescent="0.25">
      <c r="A264">
        <f t="shared" si="7"/>
        <v>254</v>
      </c>
      <c r="B264" s="15">
        <v>95</v>
      </c>
      <c r="C264" s="16">
        <f t="shared" si="6"/>
        <v>4.5538768916005408</v>
      </c>
    </row>
    <row r="265" spans="1:3" x14ac:dyDescent="0.25">
      <c r="A265">
        <f t="shared" si="7"/>
        <v>255</v>
      </c>
      <c r="B265" s="15">
        <v>661</v>
      </c>
      <c r="C265" s="16">
        <f t="shared" si="6"/>
        <v>6.4937538398516859</v>
      </c>
    </row>
    <row r="266" spans="1:3" x14ac:dyDescent="0.25">
      <c r="A266">
        <f t="shared" si="7"/>
        <v>256</v>
      </c>
      <c r="B266" s="15">
        <v>17610</v>
      </c>
      <c r="C266" s="16">
        <f t="shared" si="6"/>
        <v>9.7762222014902527</v>
      </c>
    </row>
    <row r="267" spans="1:3" x14ac:dyDescent="0.25">
      <c r="A267">
        <f t="shared" si="7"/>
        <v>257</v>
      </c>
      <c r="B267" s="15">
        <v>241</v>
      </c>
      <c r="C267" s="16">
        <f t="shared" si="6"/>
        <v>5.4847969334906548</v>
      </c>
    </row>
    <row r="268" spans="1:3" x14ac:dyDescent="0.25">
      <c r="A268">
        <f t="shared" si="7"/>
        <v>258</v>
      </c>
      <c r="B268" s="15">
        <v>156016</v>
      </c>
      <c r="C268" s="16">
        <f t="shared" ref="C268:C331" si="8">LN(B268)</f>
        <v>11.957713845074901</v>
      </c>
    </row>
    <row r="269" spans="1:3" x14ac:dyDescent="0.25">
      <c r="A269">
        <f t="shared" ref="A269:A332" si="9">A268+1</f>
        <v>259</v>
      </c>
      <c r="B269" s="15">
        <v>349286</v>
      </c>
      <c r="C269" s="16">
        <f t="shared" si="8"/>
        <v>12.763646349831372</v>
      </c>
    </row>
    <row r="270" spans="1:3" x14ac:dyDescent="0.25">
      <c r="A270">
        <f t="shared" si="9"/>
        <v>260</v>
      </c>
      <c r="B270" s="15">
        <v>36997</v>
      </c>
      <c r="C270" s="16">
        <f t="shared" si="8"/>
        <v>10.518592107258032</v>
      </c>
    </row>
    <row r="271" spans="1:3" x14ac:dyDescent="0.25">
      <c r="A271">
        <f t="shared" si="9"/>
        <v>261</v>
      </c>
      <c r="B271" s="15">
        <v>9107</v>
      </c>
      <c r="C271" s="16">
        <f t="shared" si="8"/>
        <v>9.1167986275678192</v>
      </c>
    </row>
    <row r="272" spans="1:3" x14ac:dyDescent="0.25">
      <c r="A272">
        <f t="shared" si="9"/>
        <v>262</v>
      </c>
      <c r="B272" s="15">
        <v>2138</v>
      </c>
      <c r="C272" s="16">
        <f t="shared" si="8"/>
        <v>7.6676260915849905</v>
      </c>
    </row>
    <row r="273" spans="1:3" x14ac:dyDescent="0.25">
      <c r="A273">
        <f t="shared" si="9"/>
        <v>263</v>
      </c>
      <c r="B273" s="15">
        <v>18394</v>
      </c>
      <c r="C273" s="16">
        <f t="shared" si="8"/>
        <v>9.8197798034626427</v>
      </c>
    </row>
    <row r="274" spans="1:3" x14ac:dyDescent="0.25">
      <c r="A274">
        <f t="shared" si="9"/>
        <v>264</v>
      </c>
      <c r="B274" s="15">
        <v>36786</v>
      </c>
      <c r="C274" s="16">
        <f t="shared" si="8"/>
        <v>10.512872616990743</v>
      </c>
    </row>
    <row r="275" spans="1:3" x14ac:dyDescent="0.25">
      <c r="A275">
        <f t="shared" si="9"/>
        <v>265</v>
      </c>
      <c r="B275" s="15">
        <v>3385</v>
      </c>
      <c r="C275" s="16">
        <f t="shared" si="8"/>
        <v>8.1271091853463755</v>
      </c>
    </row>
    <row r="276" spans="1:3" x14ac:dyDescent="0.25">
      <c r="A276">
        <f t="shared" si="9"/>
        <v>266</v>
      </c>
      <c r="B276" s="15">
        <v>32552</v>
      </c>
      <c r="C276" s="16">
        <f t="shared" si="8"/>
        <v>10.390594089681526</v>
      </c>
    </row>
    <row r="277" spans="1:3" x14ac:dyDescent="0.25">
      <c r="A277">
        <f t="shared" si="9"/>
        <v>267</v>
      </c>
      <c r="B277" s="15">
        <v>4634</v>
      </c>
      <c r="C277" s="16">
        <f t="shared" si="8"/>
        <v>8.4411757049923217</v>
      </c>
    </row>
    <row r="278" spans="1:3" x14ac:dyDescent="0.25">
      <c r="A278">
        <f t="shared" si="9"/>
        <v>268</v>
      </c>
      <c r="B278" s="15">
        <v>2698</v>
      </c>
      <c r="C278" s="16">
        <f t="shared" si="8"/>
        <v>7.9002660367677011</v>
      </c>
    </row>
    <row r="279" spans="1:3" x14ac:dyDescent="0.25">
      <c r="A279">
        <f t="shared" si="9"/>
        <v>269</v>
      </c>
      <c r="B279" s="15">
        <v>1389</v>
      </c>
      <c r="C279" s="16">
        <f t="shared" si="8"/>
        <v>7.2363393427543441</v>
      </c>
    </row>
    <row r="280" spans="1:3" x14ac:dyDescent="0.25">
      <c r="A280">
        <f t="shared" si="9"/>
        <v>270</v>
      </c>
      <c r="B280" s="15">
        <v>154</v>
      </c>
      <c r="C280" s="16">
        <f t="shared" si="8"/>
        <v>5.0369526024136295</v>
      </c>
    </row>
    <row r="281" spans="1:3" x14ac:dyDescent="0.25">
      <c r="A281">
        <f t="shared" si="9"/>
        <v>271</v>
      </c>
      <c r="B281" s="15">
        <v>1</v>
      </c>
      <c r="C281" s="16">
        <f t="shared" si="8"/>
        <v>0</v>
      </c>
    </row>
    <row r="282" spans="1:3" x14ac:dyDescent="0.25">
      <c r="A282">
        <f t="shared" si="9"/>
        <v>272</v>
      </c>
      <c r="B282" s="15">
        <v>372</v>
      </c>
      <c r="C282" s="16">
        <f t="shared" si="8"/>
        <v>5.9188938542731462</v>
      </c>
    </row>
    <row r="283" spans="1:3" x14ac:dyDescent="0.25">
      <c r="A283">
        <f t="shared" si="9"/>
        <v>273</v>
      </c>
      <c r="B283" s="15">
        <v>204</v>
      </c>
      <c r="C283" s="16">
        <f t="shared" si="8"/>
        <v>5.3181199938442161</v>
      </c>
    </row>
    <row r="284" spans="1:3" x14ac:dyDescent="0.25">
      <c r="A284">
        <f t="shared" si="9"/>
        <v>274</v>
      </c>
      <c r="B284" s="15">
        <v>11439</v>
      </c>
      <c r="C284" s="16">
        <f t="shared" si="8"/>
        <v>9.3447838485256742</v>
      </c>
    </row>
    <row r="285" spans="1:3" x14ac:dyDescent="0.25">
      <c r="A285">
        <f t="shared" si="9"/>
        <v>275</v>
      </c>
      <c r="B285" s="15">
        <v>38165</v>
      </c>
      <c r="C285" s="16">
        <f t="shared" si="8"/>
        <v>10.54967414423257</v>
      </c>
    </row>
    <row r="286" spans="1:3" x14ac:dyDescent="0.25">
      <c r="A286">
        <f t="shared" si="9"/>
        <v>276</v>
      </c>
      <c r="B286" s="15">
        <v>682</v>
      </c>
      <c r="C286" s="16">
        <f t="shared" si="8"/>
        <v>6.5250296578434623</v>
      </c>
    </row>
    <row r="287" spans="1:3" x14ac:dyDescent="0.25">
      <c r="A287">
        <f t="shared" si="9"/>
        <v>277</v>
      </c>
      <c r="B287" s="15">
        <v>613</v>
      </c>
      <c r="C287" s="16">
        <f t="shared" si="8"/>
        <v>6.4183649359362116</v>
      </c>
    </row>
    <row r="288" spans="1:3" x14ac:dyDescent="0.25">
      <c r="A288">
        <f t="shared" si="9"/>
        <v>278</v>
      </c>
      <c r="B288" s="15">
        <v>18497</v>
      </c>
      <c r="C288" s="16">
        <f t="shared" si="8"/>
        <v>9.8253638357545494</v>
      </c>
    </row>
    <row r="289" spans="1:3" x14ac:dyDescent="0.25">
      <c r="A289">
        <f t="shared" si="9"/>
        <v>279</v>
      </c>
      <c r="B289" s="15">
        <v>196860</v>
      </c>
      <c r="C289" s="16">
        <f t="shared" si="8"/>
        <v>12.190248095183202</v>
      </c>
    </row>
    <row r="290" spans="1:3" x14ac:dyDescent="0.25">
      <c r="A290">
        <f t="shared" si="9"/>
        <v>280</v>
      </c>
      <c r="B290" s="15">
        <v>339</v>
      </c>
      <c r="C290" s="16">
        <f t="shared" si="8"/>
        <v>5.8260001073804499</v>
      </c>
    </row>
    <row r="291" spans="1:3" x14ac:dyDescent="0.25">
      <c r="A291">
        <f t="shared" si="9"/>
        <v>281</v>
      </c>
      <c r="B291" s="15">
        <v>20823</v>
      </c>
      <c r="C291" s="16">
        <f t="shared" si="8"/>
        <v>9.9438134240076934</v>
      </c>
    </row>
    <row r="292" spans="1:3" x14ac:dyDescent="0.25">
      <c r="A292">
        <f t="shared" si="9"/>
        <v>282</v>
      </c>
      <c r="B292" s="15">
        <v>54799</v>
      </c>
      <c r="C292" s="16">
        <f t="shared" si="8"/>
        <v>10.911427224594425</v>
      </c>
    </row>
    <row r="293" spans="1:3" x14ac:dyDescent="0.25">
      <c r="A293">
        <f t="shared" si="9"/>
        <v>283</v>
      </c>
      <c r="B293" s="15">
        <v>1386</v>
      </c>
      <c r="C293" s="16">
        <f t="shared" si="8"/>
        <v>7.2341771797498486</v>
      </c>
    </row>
    <row r="294" spans="1:3" x14ac:dyDescent="0.25">
      <c r="A294">
        <f t="shared" si="9"/>
        <v>284</v>
      </c>
      <c r="B294" s="15">
        <v>691</v>
      </c>
      <c r="C294" s="16">
        <f t="shared" si="8"/>
        <v>6.5381398237676702</v>
      </c>
    </row>
    <row r="295" spans="1:3" x14ac:dyDescent="0.25">
      <c r="A295">
        <f t="shared" si="9"/>
        <v>285</v>
      </c>
      <c r="B295" s="15">
        <v>36924</v>
      </c>
      <c r="C295" s="16">
        <f t="shared" si="8"/>
        <v>10.516617025110042</v>
      </c>
    </row>
    <row r="296" spans="1:3" x14ac:dyDescent="0.25">
      <c r="A296">
        <f t="shared" si="9"/>
        <v>286</v>
      </c>
      <c r="B296" s="15">
        <v>9104</v>
      </c>
      <c r="C296" s="16">
        <f t="shared" si="8"/>
        <v>9.1164691563661115</v>
      </c>
    </row>
    <row r="297" spans="1:3" x14ac:dyDescent="0.25">
      <c r="A297">
        <f t="shared" si="9"/>
        <v>287</v>
      </c>
      <c r="B297" s="15">
        <v>3471</v>
      </c>
      <c r="C297" s="16">
        <f t="shared" si="8"/>
        <v>8.1521980158617868</v>
      </c>
    </row>
    <row r="298" spans="1:3" x14ac:dyDescent="0.25">
      <c r="A298">
        <f t="shared" si="9"/>
        <v>288</v>
      </c>
      <c r="B298" s="15">
        <v>257</v>
      </c>
      <c r="C298" s="16">
        <f t="shared" si="8"/>
        <v>5.5490760848952201</v>
      </c>
    </row>
    <row r="299" spans="1:3" x14ac:dyDescent="0.25">
      <c r="A299">
        <f t="shared" si="9"/>
        <v>289</v>
      </c>
      <c r="B299" s="15">
        <v>76268</v>
      </c>
      <c r="C299" s="16">
        <f t="shared" si="8"/>
        <v>11.242008732184335</v>
      </c>
    </row>
    <row r="300" spans="1:3" x14ac:dyDescent="0.25">
      <c r="A300">
        <f t="shared" si="9"/>
        <v>290</v>
      </c>
      <c r="B300" s="15">
        <v>890</v>
      </c>
      <c r="C300" s="16">
        <f t="shared" si="8"/>
        <v>6.7912214627261855</v>
      </c>
    </row>
    <row r="301" spans="1:3" x14ac:dyDescent="0.25">
      <c r="A301">
        <f t="shared" si="9"/>
        <v>291</v>
      </c>
      <c r="B301" s="15">
        <v>14109</v>
      </c>
      <c r="C301" s="16">
        <f t="shared" si="8"/>
        <v>9.5545681706131571</v>
      </c>
    </row>
    <row r="302" spans="1:3" x14ac:dyDescent="0.25">
      <c r="A302">
        <f t="shared" si="9"/>
        <v>292</v>
      </c>
      <c r="B302" s="15">
        <v>328</v>
      </c>
      <c r="C302" s="16">
        <f t="shared" si="8"/>
        <v>5.7930136083841441</v>
      </c>
    </row>
    <row r="303" spans="1:3" x14ac:dyDescent="0.25">
      <c r="A303">
        <f t="shared" si="9"/>
        <v>293</v>
      </c>
      <c r="B303" s="15">
        <v>126205</v>
      </c>
      <c r="C303" s="16">
        <f t="shared" si="8"/>
        <v>11.74566284795576</v>
      </c>
    </row>
    <row r="304" spans="1:3" x14ac:dyDescent="0.25">
      <c r="A304">
        <f t="shared" si="9"/>
        <v>294</v>
      </c>
      <c r="B304" s="15">
        <v>738</v>
      </c>
      <c r="C304" s="16">
        <f t="shared" si="8"/>
        <v>6.6039438246004725</v>
      </c>
    </row>
    <row r="305" spans="1:3" x14ac:dyDescent="0.25">
      <c r="A305">
        <f t="shared" si="9"/>
        <v>295</v>
      </c>
      <c r="B305" s="15">
        <v>197</v>
      </c>
      <c r="C305" s="16">
        <f t="shared" si="8"/>
        <v>5.2832037287379885</v>
      </c>
    </row>
    <row r="306" spans="1:3" x14ac:dyDescent="0.25">
      <c r="A306">
        <f t="shared" si="9"/>
        <v>296</v>
      </c>
      <c r="B306" s="15">
        <v>342</v>
      </c>
      <c r="C306" s="16">
        <f t="shared" si="8"/>
        <v>5.8348107370626048</v>
      </c>
    </row>
    <row r="307" spans="1:3" x14ac:dyDescent="0.25">
      <c r="A307">
        <f t="shared" si="9"/>
        <v>297</v>
      </c>
      <c r="B307" s="15">
        <v>1211</v>
      </c>
      <c r="C307" s="16">
        <f t="shared" si="8"/>
        <v>7.0992017435530919</v>
      </c>
    </row>
    <row r="308" spans="1:3" x14ac:dyDescent="0.25">
      <c r="A308">
        <f t="shared" si="9"/>
        <v>298</v>
      </c>
      <c r="B308" s="15">
        <v>440564</v>
      </c>
      <c r="C308" s="16">
        <f t="shared" si="8"/>
        <v>12.995811003248695</v>
      </c>
    </row>
    <row r="309" spans="1:3" x14ac:dyDescent="0.25">
      <c r="A309">
        <f t="shared" si="9"/>
        <v>299</v>
      </c>
      <c r="B309" s="15">
        <v>58680</v>
      </c>
      <c r="C309" s="16">
        <f t="shared" si="8"/>
        <v>10.979854232256917</v>
      </c>
    </row>
    <row r="310" spans="1:3" x14ac:dyDescent="0.25">
      <c r="A310">
        <f t="shared" si="9"/>
        <v>300</v>
      </c>
      <c r="B310" s="15">
        <v>41884</v>
      </c>
      <c r="C310" s="16">
        <f t="shared" si="8"/>
        <v>10.642659171407352</v>
      </c>
    </row>
    <row r="311" spans="1:3" x14ac:dyDescent="0.25">
      <c r="A311">
        <f t="shared" si="9"/>
        <v>301</v>
      </c>
      <c r="B311" s="15">
        <v>7735</v>
      </c>
      <c r="C311" s="16">
        <f t="shared" si="8"/>
        <v>8.9535107630071664</v>
      </c>
    </row>
    <row r="312" spans="1:3" x14ac:dyDescent="0.25">
      <c r="A312">
        <f t="shared" si="9"/>
        <v>302</v>
      </c>
      <c r="B312" s="15">
        <v>21708</v>
      </c>
      <c r="C312" s="16">
        <f t="shared" si="8"/>
        <v>9.9854361351832956</v>
      </c>
    </row>
    <row r="313" spans="1:3" x14ac:dyDescent="0.25">
      <c r="A313">
        <f t="shared" si="9"/>
        <v>303</v>
      </c>
      <c r="B313" s="15">
        <v>733</v>
      </c>
      <c r="C313" s="16">
        <f t="shared" si="8"/>
        <v>6.5971457018866513</v>
      </c>
    </row>
    <row r="314" spans="1:3" x14ac:dyDescent="0.25">
      <c r="A314">
        <f t="shared" si="9"/>
        <v>304</v>
      </c>
      <c r="B314" s="15">
        <v>2589</v>
      </c>
      <c r="C314" s="16">
        <f t="shared" si="8"/>
        <v>7.8590269797515377</v>
      </c>
    </row>
    <row r="315" spans="1:3" x14ac:dyDescent="0.25">
      <c r="A315">
        <f t="shared" si="9"/>
        <v>305</v>
      </c>
      <c r="B315" s="15">
        <v>312957</v>
      </c>
      <c r="C315" s="16">
        <f t="shared" si="8"/>
        <v>12.653821079893074</v>
      </c>
    </row>
    <row r="316" spans="1:3" x14ac:dyDescent="0.25">
      <c r="A316">
        <f t="shared" si="9"/>
        <v>306</v>
      </c>
      <c r="B316" s="15">
        <v>367</v>
      </c>
      <c r="C316" s="16">
        <f t="shared" si="8"/>
        <v>5.9053618480545707</v>
      </c>
    </row>
    <row r="317" spans="1:3" x14ac:dyDescent="0.25">
      <c r="A317">
        <f t="shared" si="9"/>
        <v>307</v>
      </c>
      <c r="B317" s="15">
        <v>79883</v>
      </c>
      <c r="C317" s="16">
        <f t="shared" si="8"/>
        <v>11.288318343159032</v>
      </c>
    </row>
    <row r="318" spans="1:3" x14ac:dyDescent="0.25">
      <c r="A318">
        <f t="shared" si="9"/>
        <v>308</v>
      </c>
      <c r="B318" s="15">
        <v>475</v>
      </c>
      <c r="C318" s="16">
        <f t="shared" si="8"/>
        <v>6.1633148040346413</v>
      </c>
    </row>
    <row r="319" spans="1:3" x14ac:dyDescent="0.25">
      <c r="A319">
        <f t="shared" si="9"/>
        <v>309</v>
      </c>
      <c r="B319" s="15">
        <v>5349</v>
      </c>
      <c r="C319" s="16">
        <f t="shared" si="8"/>
        <v>8.5846649065312501</v>
      </c>
    </row>
    <row r="320" spans="1:3" x14ac:dyDescent="0.25">
      <c r="A320">
        <f t="shared" si="9"/>
        <v>310</v>
      </c>
      <c r="B320" s="15">
        <v>43752</v>
      </c>
      <c r="C320" s="16">
        <f t="shared" si="8"/>
        <v>10.686292605026608</v>
      </c>
    </row>
    <row r="321" spans="1:3" x14ac:dyDescent="0.25">
      <c r="A321">
        <f t="shared" si="9"/>
        <v>311</v>
      </c>
      <c r="B321" s="15">
        <v>1937</v>
      </c>
      <c r="C321" s="16">
        <f t="shared" si="8"/>
        <v>7.5688956634069955</v>
      </c>
    </row>
    <row r="322" spans="1:3" x14ac:dyDescent="0.25">
      <c r="A322">
        <f t="shared" si="9"/>
        <v>312</v>
      </c>
      <c r="B322" s="15">
        <v>3928</v>
      </c>
      <c r="C322" s="16">
        <f t="shared" si="8"/>
        <v>8.2758856694743557</v>
      </c>
    </row>
    <row r="323" spans="1:3" x14ac:dyDescent="0.25">
      <c r="A323">
        <f t="shared" si="9"/>
        <v>313</v>
      </c>
      <c r="B323" s="15">
        <v>87</v>
      </c>
      <c r="C323" s="16">
        <f t="shared" si="8"/>
        <v>4.4659081186545837</v>
      </c>
    </row>
    <row r="324" spans="1:3" x14ac:dyDescent="0.25">
      <c r="A324">
        <f t="shared" si="9"/>
        <v>314</v>
      </c>
      <c r="B324" s="15">
        <v>6</v>
      </c>
      <c r="C324" s="16">
        <f t="shared" si="8"/>
        <v>1.791759469228055</v>
      </c>
    </row>
    <row r="325" spans="1:3" x14ac:dyDescent="0.25">
      <c r="A325">
        <f t="shared" si="9"/>
        <v>315</v>
      </c>
      <c r="B325" s="15">
        <v>494</v>
      </c>
      <c r="C325" s="16">
        <f t="shared" si="8"/>
        <v>6.2025355171879228</v>
      </c>
    </row>
    <row r="326" spans="1:3" x14ac:dyDescent="0.25">
      <c r="A326">
        <f t="shared" si="9"/>
        <v>316</v>
      </c>
      <c r="B326" s="15">
        <v>18049</v>
      </c>
      <c r="C326" s="16">
        <f t="shared" si="8"/>
        <v>9.8008455605642482</v>
      </c>
    </row>
    <row r="327" spans="1:3" x14ac:dyDescent="0.25">
      <c r="A327">
        <f t="shared" si="9"/>
        <v>317</v>
      </c>
      <c r="B327" s="15">
        <v>3269</v>
      </c>
      <c r="C327" s="16">
        <f t="shared" si="8"/>
        <v>8.0922394067242109</v>
      </c>
    </row>
    <row r="328" spans="1:3" x14ac:dyDescent="0.25">
      <c r="A328">
        <f t="shared" si="9"/>
        <v>318</v>
      </c>
      <c r="B328" s="15">
        <v>81265</v>
      </c>
      <c r="C328" s="16">
        <f t="shared" si="8"/>
        <v>11.305470698537276</v>
      </c>
    </row>
    <row r="329" spans="1:3" x14ac:dyDescent="0.25">
      <c r="A329">
        <f t="shared" si="9"/>
        <v>319</v>
      </c>
      <c r="B329" s="15">
        <v>12537</v>
      </c>
      <c r="C329" s="16">
        <f t="shared" si="8"/>
        <v>9.4364395511160257</v>
      </c>
    </row>
    <row r="330" spans="1:3" x14ac:dyDescent="0.25">
      <c r="A330">
        <f t="shared" si="9"/>
        <v>320</v>
      </c>
      <c r="B330" s="15">
        <v>2564</v>
      </c>
      <c r="C330" s="16">
        <f t="shared" si="8"/>
        <v>7.8493238180405607</v>
      </c>
    </row>
    <row r="331" spans="1:3" x14ac:dyDescent="0.25">
      <c r="A331">
        <f t="shared" si="9"/>
        <v>321</v>
      </c>
      <c r="B331" s="15">
        <v>26467</v>
      </c>
      <c r="C331" s="16">
        <f t="shared" si="8"/>
        <v>10.183653952946246</v>
      </c>
    </row>
    <row r="332" spans="1:3" x14ac:dyDescent="0.25">
      <c r="A332">
        <f t="shared" si="9"/>
        <v>322</v>
      </c>
      <c r="B332" s="15">
        <v>1894</v>
      </c>
      <c r="C332" s="16">
        <f t="shared" ref="C332:C395" si="10">LN(B332)</f>
        <v>7.5464462737460236</v>
      </c>
    </row>
    <row r="333" spans="1:3" x14ac:dyDescent="0.25">
      <c r="A333">
        <f t="shared" ref="A333:A396" si="11">A332+1</f>
        <v>323</v>
      </c>
      <c r="B333" s="15">
        <v>93</v>
      </c>
      <c r="C333" s="16">
        <f t="shared" si="10"/>
        <v>4.5325994931532563</v>
      </c>
    </row>
    <row r="334" spans="1:3" x14ac:dyDescent="0.25">
      <c r="A334">
        <f t="shared" si="11"/>
        <v>324</v>
      </c>
      <c r="B334" s="15">
        <v>5128</v>
      </c>
      <c r="C334" s="16">
        <f t="shared" si="10"/>
        <v>8.5424709986005052</v>
      </c>
    </row>
    <row r="335" spans="1:3" x14ac:dyDescent="0.25">
      <c r="A335">
        <f t="shared" si="11"/>
        <v>325</v>
      </c>
      <c r="B335" s="15">
        <v>6597</v>
      </c>
      <c r="C335" s="16">
        <f t="shared" si="10"/>
        <v>8.7943702792228713</v>
      </c>
    </row>
    <row r="336" spans="1:3" x14ac:dyDescent="0.25">
      <c r="A336">
        <f t="shared" si="11"/>
        <v>326</v>
      </c>
      <c r="B336" s="15">
        <v>884</v>
      </c>
      <c r="C336" s="16">
        <f t="shared" si="10"/>
        <v>6.7844570626376433</v>
      </c>
    </row>
    <row r="337" spans="1:3" x14ac:dyDescent="0.25">
      <c r="A337">
        <f t="shared" si="11"/>
        <v>327</v>
      </c>
      <c r="B337" s="15">
        <v>235846</v>
      </c>
      <c r="C337" s="16">
        <f t="shared" si="10"/>
        <v>12.370934328636427</v>
      </c>
    </row>
    <row r="338" spans="1:3" x14ac:dyDescent="0.25">
      <c r="A338">
        <f t="shared" si="11"/>
        <v>328</v>
      </c>
      <c r="B338" s="15">
        <v>709</v>
      </c>
      <c r="C338" s="16">
        <f t="shared" si="10"/>
        <v>6.5638555265321274</v>
      </c>
    </row>
    <row r="339" spans="1:3" x14ac:dyDescent="0.25">
      <c r="A339">
        <f t="shared" si="11"/>
        <v>329</v>
      </c>
      <c r="B339" s="15">
        <v>91</v>
      </c>
      <c r="C339" s="16">
        <f t="shared" si="10"/>
        <v>4.5108595065168497</v>
      </c>
    </row>
    <row r="340" spans="1:3" x14ac:dyDescent="0.25">
      <c r="A340">
        <f t="shared" si="11"/>
        <v>330</v>
      </c>
      <c r="B340" s="15">
        <v>418</v>
      </c>
      <c r="C340" s="16">
        <f t="shared" si="10"/>
        <v>6.0354814325247563</v>
      </c>
    </row>
    <row r="341" spans="1:3" x14ac:dyDescent="0.25">
      <c r="A341">
        <f t="shared" si="11"/>
        <v>331</v>
      </c>
      <c r="B341" s="15">
        <v>2644</v>
      </c>
      <c r="C341" s="16">
        <f t="shared" si="10"/>
        <v>7.8800482009715767</v>
      </c>
    </row>
    <row r="342" spans="1:3" x14ac:dyDescent="0.25">
      <c r="A342">
        <f t="shared" si="11"/>
        <v>332</v>
      </c>
      <c r="B342" s="15">
        <v>106</v>
      </c>
      <c r="C342" s="16">
        <f t="shared" si="10"/>
        <v>4.6634390941120669</v>
      </c>
    </row>
    <row r="343" spans="1:3" x14ac:dyDescent="0.25">
      <c r="A343">
        <f t="shared" si="11"/>
        <v>333</v>
      </c>
      <c r="B343" s="15">
        <v>3451</v>
      </c>
      <c r="C343" s="16">
        <f t="shared" si="10"/>
        <v>8.1464193230980033</v>
      </c>
    </row>
    <row r="344" spans="1:3" x14ac:dyDescent="0.25">
      <c r="A344">
        <f t="shared" si="11"/>
        <v>334</v>
      </c>
      <c r="B344" s="15">
        <v>3872</v>
      </c>
      <c r="C344" s="16">
        <f t="shared" si="10"/>
        <v>8.2615264483964683</v>
      </c>
    </row>
    <row r="345" spans="1:3" x14ac:dyDescent="0.25">
      <c r="A345">
        <f t="shared" si="11"/>
        <v>335</v>
      </c>
      <c r="B345" s="15">
        <v>11662</v>
      </c>
      <c r="C345" s="16">
        <f t="shared" si="10"/>
        <v>9.364090971782101</v>
      </c>
    </row>
    <row r="346" spans="1:3" x14ac:dyDescent="0.25">
      <c r="A346">
        <f t="shared" si="11"/>
        <v>336</v>
      </c>
      <c r="B346" s="15">
        <v>12688</v>
      </c>
      <c r="C346" s="16">
        <f t="shared" si="10"/>
        <v>9.4484119438746283</v>
      </c>
    </row>
    <row r="347" spans="1:3" x14ac:dyDescent="0.25">
      <c r="A347">
        <f t="shared" si="11"/>
        <v>337</v>
      </c>
      <c r="B347" s="15">
        <v>13269</v>
      </c>
      <c r="C347" s="16">
        <f t="shared" si="10"/>
        <v>9.4931857665364365</v>
      </c>
    </row>
    <row r="348" spans="1:3" x14ac:dyDescent="0.25">
      <c r="A348">
        <f t="shared" si="11"/>
        <v>338</v>
      </c>
      <c r="B348" s="15">
        <v>814</v>
      </c>
      <c r="C348" s="16">
        <f t="shared" si="10"/>
        <v>6.70196036600254</v>
      </c>
    </row>
    <row r="349" spans="1:3" x14ac:dyDescent="0.25">
      <c r="A349">
        <f t="shared" si="11"/>
        <v>339</v>
      </c>
      <c r="B349" s="15">
        <v>24</v>
      </c>
      <c r="C349" s="16">
        <f t="shared" si="10"/>
        <v>3.1780538303479458</v>
      </c>
    </row>
    <row r="350" spans="1:3" x14ac:dyDescent="0.25">
      <c r="A350">
        <f t="shared" si="11"/>
        <v>340</v>
      </c>
      <c r="B350" s="15">
        <v>22712</v>
      </c>
      <c r="C350" s="16">
        <f t="shared" si="10"/>
        <v>10.030648698152808</v>
      </c>
    </row>
    <row r="351" spans="1:3" x14ac:dyDescent="0.25">
      <c r="A351">
        <f t="shared" si="11"/>
        <v>341</v>
      </c>
      <c r="B351" s="15">
        <v>2363</v>
      </c>
      <c r="C351" s="16">
        <f t="shared" si="10"/>
        <v>7.7676872771869077</v>
      </c>
    </row>
    <row r="352" spans="1:3" x14ac:dyDescent="0.25">
      <c r="A352">
        <f t="shared" si="11"/>
        <v>342</v>
      </c>
      <c r="B352" s="15">
        <v>390</v>
      </c>
      <c r="C352" s="16">
        <f t="shared" si="10"/>
        <v>5.9661467391236922</v>
      </c>
    </row>
    <row r="353" spans="1:3" x14ac:dyDescent="0.25">
      <c r="A353">
        <f t="shared" si="11"/>
        <v>343</v>
      </c>
      <c r="B353" s="15">
        <v>989</v>
      </c>
      <c r="C353" s="16">
        <f t="shared" si="10"/>
        <v>6.8966943316227125</v>
      </c>
    </row>
    <row r="354" spans="1:3" x14ac:dyDescent="0.25">
      <c r="A354">
        <f t="shared" si="11"/>
        <v>344</v>
      </c>
      <c r="B354" s="15">
        <v>3342</v>
      </c>
      <c r="C354" s="16">
        <f t="shared" si="10"/>
        <v>8.1143247091553388</v>
      </c>
    </row>
    <row r="355" spans="1:3" x14ac:dyDescent="0.25">
      <c r="A355">
        <f t="shared" si="11"/>
        <v>345</v>
      </c>
      <c r="B355" s="15">
        <v>107028</v>
      </c>
      <c r="C355" s="16">
        <f t="shared" si="10"/>
        <v>11.580845761454208</v>
      </c>
    </row>
    <row r="356" spans="1:3" x14ac:dyDescent="0.25">
      <c r="A356">
        <f t="shared" si="11"/>
        <v>346</v>
      </c>
      <c r="B356" s="15">
        <v>964574</v>
      </c>
      <c r="C356" s="16">
        <f t="shared" si="10"/>
        <v>13.779441832075841</v>
      </c>
    </row>
    <row r="357" spans="1:3" x14ac:dyDescent="0.25">
      <c r="A357">
        <f t="shared" si="11"/>
        <v>347</v>
      </c>
      <c r="B357" s="15">
        <v>2097</v>
      </c>
      <c r="C357" s="16">
        <f t="shared" si="10"/>
        <v>7.6482630309019202</v>
      </c>
    </row>
    <row r="358" spans="1:3" x14ac:dyDescent="0.25">
      <c r="A358">
        <f t="shared" si="11"/>
        <v>348</v>
      </c>
      <c r="B358" s="15">
        <v>16</v>
      </c>
      <c r="C358" s="16">
        <f t="shared" si="10"/>
        <v>2.7725887222397811</v>
      </c>
    </row>
    <row r="359" spans="1:3" x14ac:dyDescent="0.25">
      <c r="A359">
        <f t="shared" si="11"/>
        <v>349</v>
      </c>
      <c r="B359" s="15">
        <v>13625</v>
      </c>
      <c r="C359" s="16">
        <f t="shared" si="10"/>
        <v>9.5196616195314441</v>
      </c>
    </row>
    <row r="360" spans="1:3" x14ac:dyDescent="0.25">
      <c r="A360">
        <f t="shared" si="11"/>
        <v>350</v>
      </c>
      <c r="B360" s="15">
        <v>2685</v>
      </c>
      <c r="C360" s="16">
        <f t="shared" si="10"/>
        <v>7.8954360069429654</v>
      </c>
    </row>
    <row r="361" spans="1:3" x14ac:dyDescent="0.25">
      <c r="A361">
        <f t="shared" si="11"/>
        <v>351</v>
      </c>
      <c r="B361" s="15">
        <v>170</v>
      </c>
      <c r="C361" s="16">
        <f t="shared" si="10"/>
        <v>5.1357984370502621</v>
      </c>
    </row>
    <row r="362" spans="1:3" x14ac:dyDescent="0.25">
      <c r="A362">
        <f t="shared" si="11"/>
        <v>352</v>
      </c>
      <c r="B362" s="15">
        <v>2002</v>
      </c>
      <c r="C362" s="16">
        <f t="shared" si="10"/>
        <v>7.6019019598751658</v>
      </c>
    </row>
    <row r="363" spans="1:3" x14ac:dyDescent="0.25">
      <c r="A363">
        <f t="shared" si="11"/>
        <v>353</v>
      </c>
      <c r="B363" s="15">
        <v>7572</v>
      </c>
      <c r="C363" s="16">
        <f t="shared" si="10"/>
        <v>8.9322125123292135</v>
      </c>
    </row>
    <row r="364" spans="1:3" x14ac:dyDescent="0.25">
      <c r="A364">
        <f t="shared" si="11"/>
        <v>354</v>
      </c>
      <c r="B364" s="15">
        <v>5347</v>
      </c>
      <c r="C364" s="16">
        <f t="shared" si="10"/>
        <v>8.5842909349487311</v>
      </c>
    </row>
    <row r="365" spans="1:3" x14ac:dyDescent="0.25">
      <c r="A365">
        <f t="shared" si="11"/>
        <v>355</v>
      </c>
      <c r="B365" s="15">
        <v>166</v>
      </c>
      <c r="C365" s="16">
        <f t="shared" si="10"/>
        <v>5.1119877883565437</v>
      </c>
    </row>
    <row r="366" spans="1:3" x14ac:dyDescent="0.25">
      <c r="A366">
        <f t="shared" si="11"/>
        <v>356</v>
      </c>
      <c r="B366" s="15">
        <v>19105</v>
      </c>
      <c r="C366" s="16">
        <f t="shared" si="10"/>
        <v>9.8577053598810007</v>
      </c>
    </row>
    <row r="367" spans="1:3" x14ac:dyDescent="0.25">
      <c r="A367">
        <f t="shared" si="11"/>
        <v>357</v>
      </c>
      <c r="B367" s="15">
        <v>723</v>
      </c>
      <c r="C367" s="16">
        <f t="shared" si="10"/>
        <v>6.5834092221587648</v>
      </c>
    </row>
    <row r="368" spans="1:3" x14ac:dyDescent="0.25">
      <c r="A368">
        <f t="shared" si="11"/>
        <v>358</v>
      </c>
      <c r="B368" s="15">
        <v>2159</v>
      </c>
      <c r="C368" s="16">
        <f t="shared" si="10"/>
        <v>7.6774004305148074</v>
      </c>
    </row>
    <row r="369" spans="1:3" x14ac:dyDescent="0.25">
      <c r="A369">
        <f t="shared" si="11"/>
        <v>359</v>
      </c>
      <c r="B369" s="15">
        <v>10040</v>
      </c>
      <c r="C369" s="16">
        <f t="shared" si="10"/>
        <v>9.2143323932457211</v>
      </c>
    </row>
    <row r="370" spans="1:3" x14ac:dyDescent="0.25">
      <c r="A370">
        <f t="shared" si="11"/>
        <v>360</v>
      </c>
      <c r="B370" s="15">
        <v>268697</v>
      </c>
      <c r="C370" s="16">
        <f t="shared" si="10"/>
        <v>12.501339629673373</v>
      </c>
    </row>
    <row r="371" spans="1:3" x14ac:dyDescent="0.25">
      <c r="A371">
        <f t="shared" si="11"/>
        <v>361</v>
      </c>
      <c r="B371" s="15">
        <v>5904</v>
      </c>
      <c r="C371" s="16">
        <f t="shared" si="10"/>
        <v>8.6833853662803087</v>
      </c>
    </row>
    <row r="372" spans="1:3" x14ac:dyDescent="0.25">
      <c r="A372">
        <f t="shared" si="11"/>
        <v>362</v>
      </c>
      <c r="B372" s="15">
        <v>877</v>
      </c>
      <c r="C372" s="16">
        <f t="shared" si="10"/>
        <v>6.776506992372183</v>
      </c>
    </row>
    <row r="373" spans="1:3" x14ac:dyDescent="0.25">
      <c r="A373">
        <f t="shared" si="11"/>
        <v>363</v>
      </c>
      <c r="B373" s="15">
        <v>1080</v>
      </c>
      <c r="C373" s="16">
        <f t="shared" si="10"/>
        <v>6.9847163201182658</v>
      </c>
    </row>
    <row r="374" spans="1:3" x14ac:dyDescent="0.25">
      <c r="A374">
        <f t="shared" si="11"/>
        <v>364</v>
      </c>
      <c r="B374" s="15">
        <v>80</v>
      </c>
      <c r="C374" s="16">
        <f t="shared" si="10"/>
        <v>4.3820266346738812</v>
      </c>
    </row>
    <row r="375" spans="1:3" x14ac:dyDescent="0.25">
      <c r="A375">
        <f t="shared" si="11"/>
        <v>365</v>
      </c>
      <c r="B375" s="15">
        <v>10953</v>
      </c>
      <c r="C375" s="16">
        <f t="shared" si="10"/>
        <v>9.3013686703237468</v>
      </c>
    </row>
    <row r="376" spans="1:3" x14ac:dyDescent="0.25">
      <c r="A376">
        <f t="shared" si="11"/>
        <v>366</v>
      </c>
      <c r="B376" s="15">
        <v>1168</v>
      </c>
      <c r="C376" s="16">
        <f t="shared" si="10"/>
        <v>7.0630481633881725</v>
      </c>
    </row>
    <row r="377" spans="1:3" x14ac:dyDescent="0.25">
      <c r="A377">
        <f t="shared" si="11"/>
        <v>367</v>
      </c>
      <c r="B377" s="15">
        <v>1470</v>
      </c>
      <c r="C377" s="16">
        <f t="shared" si="10"/>
        <v>7.2930176797727819</v>
      </c>
    </row>
    <row r="378" spans="1:3" x14ac:dyDescent="0.25">
      <c r="A378">
        <f t="shared" si="11"/>
        <v>368</v>
      </c>
      <c r="B378" s="15">
        <v>317717</v>
      </c>
      <c r="C378" s="16">
        <f t="shared" si="10"/>
        <v>12.668916328426272</v>
      </c>
    </row>
    <row r="379" spans="1:3" x14ac:dyDescent="0.25">
      <c r="A379">
        <f t="shared" si="11"/>
        <v>369</v>
      </c>
      <c r="B379" s="15">
        <v>11</v>
      </c>
      <c r="C379" s="16">
        <f t="shared" si="10"/>
        <v>2.3978952727983707</v>
      </c>
    </row>
    <row r="380" spans="1:3" x14ac:dyDescent="0.25">
      <c r="A380">
        <f t="shared" si="11"/>
        <v>370</v>
      </c>
      <c r="B380" s="15">
        <v>1470</v>
      </c>
      <c r="C380" s="16">
        <f t="shared" si="10"/>
        <v>7.2930176797727819</v>
      </c>
    </row>
    <row r="381" spans="1:3" x14ac:dyDescent="0.25">
      <c r="A381">
        <f t="shared" si="11"/>
        <v>371</v>
      </c>
      <c r="B381" s="15">
        <v>1836</v>
      </c>
      <c r="C381" s="16">
        <f t="shared" si="10"/>
        <v>7.5153445711804361</v>
      </c>
    </row>
    <row r="382" spans="1:3" x14ac:dyDescent="0.25">
      <c r="A382">
        <f t="shared" si="11"/>
        <v>372</v>
      </c>
      <c r="B382" s="15">
        <v>2828</v>
      </c>
      <c r="C382" s="16">
        <f t="shared" si="10"/>
        <v>7.947325027016463</v>
      </c>
    </row>
    <row r="383" spans="1:3" x14ac:dyDescent="0.25">
      <c r="A383">
        <f t="shared" si="11"/>
        <v>373</v>
      </c>
      <c r="B383" s="15">
        <v>304</v>
      </c>
      <c r="C383" s="16">
        <f t="shared" si="10"/>
        <v>5.7170277014062219</v>
      </c>
    </row>
    <row r="384" spans="1:3" x14ac:dyDescent="0.25">
      <c r="A384">
        <f t="shared" si="11"/>
        <v>374</v>
      </c>
      <c r="B384" s="15">
        <v>24237</v>
      </c>
      <c r="C384" s="16">
        <f t="shared" si="10"/>
        <v>10.095635670147818</v>
      </c>
    </row>
    <row r="385" spans="1:3" x14ac:dyDescent="0.25">
      <c r="A385">
        <f t="shared" si="11"/>
        <v>375</v>
      </c>
      <c r="B385" s="15">
        <v>3260</v>
      </c>
      <c r="C385" s="16">
        <f t="shared" si="10"/>
        <v>8.0894824743607536</v>
      </c>
    </row>
    <row r="386" spans="1:3" x14ac:dyDescent="0.25">
      <c r="A386">
        <f t="shared" si="11"/>
        <v>376</v>
      </c>
      <c r="B386" s="15">
        <v>12537</v>
      </c>
      <c r="C386" s="16">
        <f t="shared" si="10"/>
        <v>9.4364395511160257</v>
      </c>
    </row>
    <row r="387" spans="1:3" x14ac:dyDescent="0.25">
      <c r="A387">
        <f t="shared" si="11"/>
        <v>377</v>
      </c>
      <c r="B387" s="15">
        <v>1459</v>
      </c>
      <c r="C387" s="16">
        <f t="shared" si="10"/>
        <v>7.2855065485227852</v>
      </c>
    </row>
    <row r="388" spans="1:3" x14ac:dyDescent="0.25">
      <c r="A388">
        <f t="shared" si="11"/>
        <v>378</v>
      </c>
      <c r="B388" s="15">
        <v>148</v>
      </c>
      <c r="C388" s="16">
        <f t="shared" si="10"/>
        <v>4.9972122737641147</v>
      </c>
    </row>
    <row r="389" spans="1:3" x14ac:dyDescent="0.25">
      <c r="A389">
        <f t="shared" si="11"/>
        <v>379</v>
      </c>
      <c r="B389" s="15">
        <v>90</v>
      </c>
      <c r="C389" s="16">
        <f t="shared" si="10"/>
        <v>4.499809670330265</v>
      </c>
    </row>
    <row r="390" spans="1:3" x14ac:dyDescent="0.25">
      <c r="A390">
        <f t="shared" si="11"/>
        <v>380</v>
      </c>
      <c r="B390" s="15">
        <v>629</v>
      </c>
      <c r="C390" s="16">
        <f t="shared" si="10"/>
        <v>6.444131256700441</v>
      </c>
    </row>
    <row r="391" spans="1:3" x14ac:dyDescent="0.25">
      <c r="A391">
        <f t="shared" si="11"/>
        <v>381</v>
      </c>
      <c r="B391" s="15">
        <v>726</v>
      </c>
      <c r="C391" s="16">
        <f t="shared" si="10"/>
        <v>6.5875500148247959</v>
      </c>
    </row>
    <row r="392" spans="1:3" x14ac:dyDescent="0.25">
      <c r="A392">
        <f t="shared" si="11"/>
        <v>382</v>
      </c>
      <c r="B392" s="15">
        <v>11948</v>
      </c>
      <c r="C392" s="16">
        <f t="shared" si="10"/>
        <v>9.3883191793360012</v>
      </c>
    </row>
    <row r="393" spans="1:3" x14ac:dyDescent="0.25">
      <c r="A393">
        <f t="shared" si="11"/>
        <v>383</v>
      </c>
      <c r="B393" s="15">
        <v>8786</v>
      </c>
      <c r="C393" s="16">
        <f t="shared" si="10"/>
        <v>9.080914824535725</v>
      </c>
    </row>
    <row r="394" spans="1:3" x14ac:dyDescent="0.25">
      <c r="A394">
        <f t="shared" si="11"/>
        <v>384</v>
      </c>
      <c r="B394" s="15">
        <v>2644</v>
      </c>
      <c r="C394" s="16">
        <f t="shared" si="10"/>
        <v>7.8800482009715767</v>
      </c>
    </row>
    <row r="395" spans="1:3" x14ac:dyDescent="0.25">
      <c r="A395">
        <f t="shared" si="11"/>
        <v>385</v>
      </c>
      <c r="B395" s="15">
        <v>6519</v>
      </c>
      <c r="C395" s="16">
        <f t="shared" si="10"/>
        <v>8.7824762689245386</v>
      </c>
    </row>
    <row r="396" spans="1:3" x14ac:dyDescent="0.25">
      <c r="A396">
        <f t="shared" si="11"/>
        <v>386</v>
      </c>
      <c r="B396" s="15">
        <v>412654</v>
      </c>
      <c r="C396" s="16">
        <f t="shared" ref="C396:C459" si="12">LN(B396)</f>
        <v>12.930364748418658</v>
      </c>
    </row>
    <row r="397" spans="1:3" x14ac:dyDescent="0.25">
      <c r="A397">
        <f t="shared" ref="A397:A460" si="13">A396+1</f>
        <v>387</v>
      </c>
      <c r="B397" s="15">
        <v>11751110</v>
      </c>
      <c r="C397" s="16">
        <f t="shared" si="12"/>
        <v>16.27945826217772</v>
      </c>
    </row>
    <row r="398" spans="1:3" x14ac:dyDescent="0.25">
      <c r="A398">
        <f t="shared" si="13"/>
        <v>388</v>
      </c>
      <c r="B398" s="15">
        <v>106</v>
      </c>
      <c r="C398" s="16">
        <f t="shared" si="12"/>
        <v>4.6634390941120669</v>
      </c>
    </row>
    <row r="399" spans="1:3" x14ac:dyDescent="0.25">
      <c r="A399">
        <f t="shared" si="13"/>
        <v>389</v>
      </c>
      <c r="B399" s="15">
        <v>14</v>
      </c>
      <c r="C399" s="16">
        <f t="shared" si="12"/>
        <v>2.6390573296152584</v>
      </c>
    </row>
    <row r="400" spans="1:3" x14ac:dyDescent="0.25">
      <c r="A400">
        <f t="shared" si="13"/>
        <v>390</v>
      </c>
      <c r="B400" s="15">
        <v>1078</v>
      </c>
      <c r="C400" s="16">
        <f t="shared" si="12"/>
        <v>6.9828627514689421</v>
      </c>
    </row>
    <row r="401" spans="1:3" x14ac:dyDescent="0.25">
      <c r="A401">
        <f t="shared" si="13"/>
        <v>391</v>
      </c>
      <c r="B401" s="15">
        <v>2773</v>
      </c>
      <c r="C401" s="16">
        <f t="shared" si="12"/>
        <v>7.9276850456157781</v>
      </c>
    </row>
    <row r="402" spans="1:3" x14ac:dyDescent="0.25">
      <c r="A402">
        <f t="shared" si="13"/>
        <v>392</v>
      </c>
      <c r="B402" s="15">
        <v>597</v>
      </c>
      <c r="C402" s="16">
        <f t="shared" si="12"/>
        <v>6.3919171133926023</v>
      </c>
    </row>
    <row r="403" spans="1:3" x14ac:dyDescent="0.25">
      <c r="A403">
        <f t="shared" si="13"/>
        <v>393</v>
      </c>
      <c r="B403" s="15">
        <v>18872</v>
      </c>
      <c r="C403" s="16">
        <f t="shared" si="12"/>
        <v>9.8454346210875112</v>
      </c>
    </row>
    <row r="404" spans="1:3" x14ac:dyDescent="0.25">
      <c r="A404">
        <f t="shared" si="13"/>
        <v>394</v>
      </c>
      <c r="B404" s="15">
        <v>68999</v>
      </c>
      <c r="C404" s="16">
        <f t="shared" si="12"/>
        <v>11.141847290720753</v>
      </c>
    </row>
    <row r="405" spans="1:3" x14ac:dyDescent="0.25">
      <c r="A405">
        <f t="shared" si="13"/>
        <v>395</v>
      </c>
      <c r="B405" s="15">
        <v>29113</v>
      </c>
      <c r="C405" s="16">
        <f t="shared" si="12"/>
        <v>10.278940088798224</v>
      </c>
    </row>
    <row r="406" spans="1:3" x14ac:dyDescent="0.25">
      <c r="A406">
        <f t="shared" si="13"/>
        <v>396</v>
      </c>
      <c r="B406" s="15">
        <v>228</v>
      </c>
      <c r="C406" s="16">
        <f t="shared" si="12"/>
        <v>5.4293456289544411</v>
      </c>
    </row>
    <row r="407" spans="1:3" x14ac:dyDescent="0.25">
      <c r="A407">
        <f t="shared" si="13"/>
        <v>397</v>
      </c>
      <c r="B407" s="15">
        <v>7354</v>
      </c>
      <c r="C407" s="16">
        <f t="shared" si="12"/>
        <v>8.9029996618612177</v>
      </c>
    </row>
    <row r="408" spans="1:3" x14ac:dyDescent="0.25">
      <c r="A408">
        <f t="shared" si="13"/>
        <v>398</v>
      </c>
      <c r="B408" s="15">
        <v>40852</v>
      </c>
      <c r="C408" s="16">
        <f t="shared" si="12"/>
        <v>10.61771105869799</v>
      </c>
    </row>
    <row r="409" spans="1:3" x14ac:dyDescent="0.25">
      <c r="A409">
        <f t="shared" si="13"/>
        <v>399</v>
      </c>
      <c r="B409" s="15">
        <v>1552</v>
      </c>
      <c r="C409" s="16">
        <f t="shared" si="12"/>
        <v>7.3472997007431644</v>
      </c>
    </row>
    <row r="410" spans="1:3" x14ac:dyDescent="0.25">
      <c r="A410">
        <f t="shared" si="13"/>
        <v>400</v>
      </c>
      <c r="B410" s="15">
        <v>394</v>
      </c>
      <c r="C410" s="16">
        <f t="shared" si="12"/>
        <v>5.9763509092979339</v>
      </c>
    </row>
    <row r="411" spans="1:3" x14ac:dyDescent="0.25">
      <c r="A411">
        <f t="shared" si="13"/>
        <v>401</v>
      </c>
      <c r="B411" s="15">
        <v>1558</v>
      </c>
      <c r="C411" s="16">
        <f t="shared" si="12"/>
        <v>7.3511582264306936</v>
      </c>
    </row>
    <row r="412" spans="1:3" x14ac:dyDescent="0.25">
      <c r="A412">
        <f t="shared" si="13"/>
        <v>402</v>
      </c>
      <c r="B412" s="15">
        <v>492</v>
      </c>
      <c r="C412" s="16">
        <f t="shared" si="12"/>
        <v>6.1984787164923079</v>
      </c>
    </row>
    <row r="413" spans="1:3" x14ac:dyDescent="0.25">
      <c r="A413">
        <f t="shared" si="13"/>
        <v>403</v>
      </c>
      <c r="B413" s="15">
        <v>76588</v>
      </c>
      <c r="C413" s="16">
        <f t="shared" si="12"/>
        <v>11.246195685493095</v>
      </c>
    </row>
    <row r="414" spans="1:3" x14ac:dyDescent="0.25">
      <c r="A414">
        <f t="shared" si="13"/>
        <v>404</v>
      </c>
      <c r="B414" s="15">
        <v>1775</v>
      </c>
      <c r="C414" s="16">
        <f t="shared" si="12"/>
        <v>7.4815557019095165</v>
      </c>
    </row>
    <row r="415" spans="1:3" x14ac:dyDescent="0.25">
      <c r="A415">
        <f t="shared" si="13"/>
        <v>405</v>
      </c>
      <c r="B415" s="15">
        <v>31</v>
      </c>
      <c r="C415" s="16">
        <f t="shared" si="12"/>
        <v>3.4339872044851463</v>
      </c>
    </row>
    <row r="416" spans="1:3" x14ac:dyDescent="0.25">
      <c r="A416">
        <f t="shared" si="13"/>
        <v>406</v>
      </c>
      <c r="B416" s="15">
        <v>84</v>
      </c>
      <c r="C416" s="16">
        <f t="shared" si="12"/>
        <v>4.4308167988433134</v>
      </c>
    </row>
    <row r="417" spans="1:3" x14ac:dyDescent="0.25">
      <c r="A417">
        <f t="shared" si="13"/>
        <v>407</v>
      </c>
      <c r="B417" s="15">
        <v>3272</v>
      </c>
      <c r="C417" s="16">
        <f t="shared" si="12"/>
        <v>8.0931566977226375</v>
      </c>
    </row>
    <row r="418" spans="1:3" x14ac:dyDescent="0.25">
      <c r="A418">
        <f t="shared" si="13"/>
        <v>408</v>
      </c>
      <c r="B418" s="15">
        <v>262956</v>
      </c>
      <c r="C418" s="16">
        <f t="shared" si="12"/>
        <v>12.479741996783403</v>
      </c>
    </row>
    <row r="419" spans="1:3" x14ac:dyDescent="0.25">
      <c r="A419">
        <f t="shared" si="13"/>
        <v>409</v>
      </c>
      <c r="B419" s="15">
        <v>10010</v>
      </c>
      <c r="C419" s="16">
        <f t="shared" si="12"/>
        <v>9.2113398723092654</v>
      </c>
    </row>
    <row r="420" spans="1:3" x14ac:dyDescent="0.25">
      <c r="A420">
        <f t="shared" si="13"/>
        <v>410</v>
      </c>
      <c r="B420" s="15">
        <v>5722</v>
      </c>
      <c r="C420" s="16">
        <f t="shared" si="12"/>
        <v>8.6520736736100563</v>
      </c>
    </row>
    <row r="421" spans="1:3" x14ac:dyDescent="0.25">
      <c r="A421">
        <f t="shared" si="13"/>
        <v>411</v>
      </c>
      <c r="B421" s="15">
        <v>348</v>
      </c>
      <c r="C421" s="16">
        <f t="shared" si="12"/>
        <v>5.8522024797744745</v>
      </c>
    </row>
    <row r="422" spans="1:3" x14ac:dyDescent="0.25">
      <c r="A422">
        <f t="shared" si="13"/>
        <v>412</v>
      </c>
      <c r="B422" s="15">
        <v>14797</v>
      </c>
      <c r="C422" s="16">
        <f t="shared" si="12"/>
        <v>9.602179736502535</v>
      </c>
    </row>
    <row r="423" spans="1:3" x14ac:dyDescent="0.25">
      <c r="A423">
        <f t="shared" si="13"/>
        <v>413</v>
      </c>
      <c r="B423" s="15">
        <v>4287</v>
      </c>
      <c r="C423" s="16">
        <f t="shared" si="12"/>
        <v>8.3633424665979774</v>
      </c>
    </row>
    <row r="424" spans="1:3" x14ac:dyDescent="0.25">
      <c r="A424">
        <f t="shared" si="13"/>
        <v>414</v>
      </c>
      <c r="B424" s="15">
        <v>619</v>
      </c>
      <c r="C424" s="16">
        <f t="shared" si="12"/>
        <v>6.4281052726845962</v>
      </c>
    </row>
    <row r="425" spans="1:3" x14ac:dyDescent="0.25">
      <c r="A425">
        <f t="shared" si="13"/>
        <v>415</v>
      </c>
      <c r="B425" s="15">
        <v>102</v>
      </c>
      <c r="C425" s="16">
        <f t="shared" si="12"/>
        <v>4.6249728132842707</v>
      </c>
    </row>
    <row r="426" spans="1:3" x14ac:dyDescent="0.25">
      <c r="A426">
        <f t="shared" si="13"/>
        <v>416</v>
      </c>
      <c r="B426" s="15">
        <v>8012</v>
      </c>
      <c r="C426" s="16">
        <f t="shared" si="12"/>
        <v>8.9886956967857081</v>
      </c>
    </row>
    <row r="427" spans="1:3" x14ac:dyDescent="0.25">
      <c r="A427">
        <f t="shared" si="13"/>
        <v>417</v>
      </c>
      <c r="B427" s="15">
        <v>53</v>
      </c>
      <c r="C427" s="16">
        <f t="shared" si="12"/>
        <v>3.970291913552122</v>
      </c>
    </row>
    <row r="428" spans="1:3" x14ac:dyDescent="0.25">
      <c r="A428">
        <f t="shared" si="13"/>
        <v>418</v>
      </c>
      <c r="B428" s="15">
        <v>4110</v>
      </c>
      <c r="C428" s="16">
        <f t="shared" si="12"/>
        <v>8.3211783074902801</v>
      </c>
    </row>
    <row r="429" spans="1:3" x14ac:dyDescent="0.25">
      <c r="A429">
        <f t="shared" si="13"/>
        <v>419</v>
      </c>
      <c r="B429" s="15">
        <v>13</v>
      </c>
      <c r="C429" s="16">
        <f t="shared" si="12"/>
        <v>2.5649493574615367</v>
      </c>
    </row>
    <row r="430" spans="1:3" x14ac:dyDescent="0.25">
      <c r="A430">
        <f t="shared" si="13"/>
        <v>420</v>
      </c>
      <c r="B430" s="15">
        <v>1033</v>
      </c>
      <c r="C430" s="16">
        <f t="shared" si="12"/>
        <v>6.9402224691196386</v>
      </c>
    </row>
    <row r="431" spans="1:3" x14ac:dyDescent="0.25">
      <c r="A431">
        <f t="shared" si="13"/>
        <v>421</v>
      </c>
      <c r="B431" s="15">
        <v>135</v>
      </c>
      <c r="C431" s="16">
        <f t="shared" si="12"/>
        <v>4.9052747784384296</v>
      </c>
    </row>
    <row r="432" spans="1:3" x14ac:dyDescent="0.25">
      <c r="A432">
        <f t="shared" si="13"/>
        <v>422</v>
      </c>
      <c r="B432" s="15">
        <v>38402</v>
      </c>
      <c r="C432" s="16">
        <f t="shared" si="12"/>
        <v>10.555864820552863</v>
      </c>
    </row>
    <row r="433" spans="1:3" x14ac:dyDescent="0.25">
      <c r="A433">
        <f t="shared" si="13"/>
        <v>423</v>
      </c>
      <c r="B433" s="15">
        <v>116</v>
      </c>
      <c r="C433" s="16">
        <f t="shared" si="12"/>
        <v>4.7535901911063645</v>
      </c>
    </row>
    <row r="434" spans="1:3" x14ac:dyDescent="0.25">
      <c r="A434">
        <f t="shared" si="13"/>
        <v>424</v>
      </c>
      <c r="B434" s="15">
        <v>4182</v>
      </c>
      <c r="C434" s="16">
        <f t="shared" si="12"/>
        <v>8.3385448799885786</v>
      </c>
    </row>
    <row r="435" spans="1:3" x14ac:dyDescent="0.25">
      <c r="A435">
        <f t="shared" si="13"/>
        <v>425</v>
      </c>
      <c r="B435" s="15">
        <v>180332</v>
      </c>
      <c r="C435" s="16">
        <f t="shared" si="12"/>
        <v>12.102554875417834</v>
      </c>
    </row>
    <row r="436" spans="1:3" x14ac:dyDescent="0.25">
      <c r="A436">
        <f t="shared" si="13"/>
        <v>426</v>
      </c>
      <c r="B436" s="15">
        <v>1717457</v>
      </c>
      <c r="C436" s="16">
        <f t="shared" si="12"/>
        <v>14.356355266375123</v>
      </c>
    </row>
    <row r="437" spans="1:3" x14ac:dyDescent="0.25">
      <c r="A437">
        <f t="shared" si="13"/>
        <v>427</v>
      </c>
      <c r="B437" s="15">
        <v>12069635</v>
      </c>
      <c r="C437" s="16">
        <f t="shared" si="12"/>
        <v>16.306203352351346</v>
      </c>
    </row>
    <row r="438" spans="1:3" x14ac:dyDescent="0.25">
      <c r="A438">
        <f t="shared" si="13"/>
        <v>428</v>
      </c>
      <c r="B438" s="15">
        <v>41607</v>
      </c>
      <c r="C438" s="16">
        <f t="shared" si="12"/>
        <v>10.636023701324445</v>
      </c>
    </row>
    <row r="439" spans="1:3" x14ac:dyDescent="0.25">
      <c r="A439">
        <f t="shared" si="13"/>
        <v>429</v>
      </c>
      <c r="B439" s="15">
        <v>1923</v>
      </c>
      <c r="C439" s="16">
        <f t="shared" si="12"/>
        <v>7.5616417455887799</v>
      </c>
    </row>
    <row r="440" spans="1:3" x14ac:dyDescent="0.25">
      <c r="A440">
        <f t="shared" si="13"/>
        <v>430</v>
      </c>
      <c r="B440" s="15">
        <v>1592</v>
      </c>
      <c r="C440" s="16">
        <f t="shared" si="12"/>
        <v>7.3727463664043285</v>
      </c>
    </row>
    <row r="441" spans="1:3" x14ac:dyDescent="0.25">
      <c r="A441">
        <f t="shared" si="13"/>
        <v>431</v>
      </c>
      <c r="B441" s="15">
        <v>31086</v>
      </c>
      <c r="C441" s="16">
        <f t="shared" si="12"/>
        <v>10.344512836042844</v>
      </c>
    </row>
    <row r="442" spans="1:3" x14ac:dyDescent="0.25">
      <c r="A442">
        <f t="shared" si="13"/>
        <v>432</v>
      </c>
      <c r="B442" s="15">
        <v>86</v>
      </c>
      <c r="C442" s="16">
        <f t="shared" si="12"/>
        <v>4.4543472962535073</v>
      </c>
    </row>
    <row r="443" spans="1:3" x14ac:dyDescent="0.25">
      <c r="A443">
        <f t="shared" si="13"/>
        <v>433</v>
      </c>
      <c r="B443" s="15">
        <v>4669</v>
      </c>
      <c r="C443" s="16">
        <f t="shared" si="12"/>
        <v>8.4487001949709377</v>
      </c>
    </row>
    <row r="444" spans="1:3" x14ac:dyDescent="0.25">
      <c r="A444">
        <f t="shared" si="13"/>
        <v>434</v>
      </c>
      <c r="B444" s="15">
        <v>14416</v>
      </c>
      <c r="C444" s="16">
        <f t="shared" si="12"/>
        <v>9.5760939798481193</v>
      </c>
    </row>
    <row r="445" spans="1:3" x14ac:dyDescent="0.25">
      <c r="A445">
        <f t="shared" si="13"/>
        <v>435</v>
      </c>
      <c r="B445" s="15">
        <v>77975</v>
      </c>
      <c r="C445" s="16">
        <f t="shared" si="12"/>
        <v>11.264143541476004</v>
      </c>
    </row>
    <row r="446" spans="1:3" x14ac:dyDescent="0.25">
      <c r="A446">
        <f t="shared" si="13"/>
        <v>436</v>
      </c>
      <c r="B446" s="15">
        <v>144</v>
      </c>
      <c r="C446" s="16">
        <f t="shared" si="12"/>
        <v>4.9698132995760007</v>
      </c>
    </row>
    <row r="447" spans="1:3" x14ac:dyDescent="0.25">
      <c r="A447">
        <f t="shared" si="13"/>
        <v>437</v>
      </c>
      <c r="B447" s="15">
        <v>377</v>
      </c>
      <c r="C447" s="16">
        <f t="shared" si="12"/>
        <v>5.9322451874480109</v>
      </c>
    </row>
    <row r="448" spans="1:3" x14ac:dyDescent="0.25">
      <c r="A448">
        <f t="shared" si="13"/>
        <v>438</v>
      </c>
      <c r="B448" s="15">
        <v>223</v>
      </c>
      <c r="C448" s="16">
        <f t="shared" si="12"/>
        <v>5.4071717714601188</v>
      </c>
    </row>
    <row r="449" spans="1:3" x14ac:dyDescent="0.25">
      <c r="A449">
        <f t="shared" si="13"/>
        <v>439</v>
      </c>
      <c r="B449" s="15">
        <v>2686</v>
      </c>
      <c r="C449" s="16">
        <f t="shared" si="12"/>
        <v>7.8958083770831831</v>
      </c>
    </row>
    <row r="450" spans="1:3" x14ac:dyDescent="0.25">
      <c r="A450">
        <f t="shared" si="13"/>
        <v>440</v>
      </c>
      <c r="B450" s="15">
        <v>1339</v>
      </c>
      <c r="C450" s="16">
        <f t="shared" si="12"/>
        <v>7.1996783456911722</v>
      </c>
    </row>
    <row r="451" spans="1:3" x14ac:dyDescent="0.25">
      <c r="A451">
        <f t="shared" si="13"/>
        <v>441</v>
      </c>
      <c r="B451" s="15">
        <v>9</v>
      </c>
      <c r="C451" s="16">
        <f t="shared" si="12"/>
        <v>2.1972245773362196</v>
      </c>
    </row>
    <row r="452" spans="1:3" x14ac:dyDescent="0.25">
      <c r="A452">
        <f t="shared" si="13"/>
        <v>442</v>
      </c>
      <c r="B452" s="15">
        <v>522</v>
      </c>
      <c r="C452" s="16">
        <f t="shared" si="12"/>
        <v>6.2576675878826391</v>
      </c>
    </row>
    <row r="453" spans="1:3" x14ac:dyDescent="0.25">
      <c r="A453">
        <f t="shared" si="13"/>
        <v>443</v>
      </c>
      <c r="B453" s="15">
        <v>36</v>
      </c>
      <c r="C453" s="16">
        <f t="shared" si="12"/>
        <v>3.5835189384561099</v>
      </c>
    </row>
    <row r="454" spans="1:3" x14ac:dyDescent="0.25">
      <c r="A454">
        <f t="shared" si="13"/>
        <v>444</v>
      </c>
      <c r="B454" s="15">
        <v>424</v>
      </c>
      <c r="C454" s="16">
        <f t="shared" si="12"/>
        <v>6.0497334552319577</v>
      </c>
    </row>
    <row r="455" spans="1:3" x14ac:dyDescent="0.25">
      <c r="A455">
        <f t="shared" si="13"/>
        <v>445</v>
      </c>
      <c r="B455" s="15">
        <v>1185</v>
      </c>
      <c r="C455" s="16">
        <f t="shared" si="12"/>
        <v>7.0774980535692311</v>
      </c>
    </row>
    <row r="456" spans="1:3" x14ac:dyDescent="0.25">
      <c r="A456">
        <f t="shared" si="13"/>
        <v>446</v>
      </c>
      <c r="B456" s="15">
        <v>385</v>
      </c>
      <c r="C456" s="16">
        <f t="shared" si="12"/>
        <v>5.9532433342877846</v>
      </c>
    </row>
    <row r="457" spans="1:3" x14ac:dyDescent="0.25">
      <c r="A457">
        <f t="shared" si="13"/>
        <v>447</v>
      </c>
      <c r="B457" s="15">
        <v>373</v>
      </c>
      <c r="C457" s="16">
        <f t="shared" si="12"/>
        <v>5.9215784196438159</v>
      </c>
    </row>
    <row r="458" spans="1:3" x14ac:dyDescent="0.25">
      <c r="A458">
        <f t="shared" si="13"/>
        <v>448</v>
      </c>
      <c r="B458" s="15">
        <v>5838</v>
      </c>
      <c r="C458" s="16">
        <f t="shared" si="12"/>
        <v>8.6721435514140595</v>
      </c>
    </row>
    <row r="459" spans="1:3" x14ac:dyDescent="0.25">
      <c r="A459">
        <f t="shared" si="13"/>
        <v>449</v>
      </c>
      <c r="B459" s="15">
        <v>2084</v>
      </c>
      <c r="C459" s="16">
        <f t="shared" si="12"/>
        <v>7.6420444028732577</v>
      </c>
    </row>
    <row r="460" spans="1:3" x14ac:dyDescent="0.25">
      <c r="A460">
        <f t="shared" si="13"/>
        <v>450</v>
      </c>
      <c r="B460" s="15">
        <v>11</v>
      </c>
      <c r="C460" s="16">
        <f t="shared" ref="C460:C523" si="14">LN(B460)</f>
        <v>2.3978952727983707</v>
      </c>
    </row>
    <row r="461" spans="1:3" x14ac:dyDescent="0.25">
      <c r="A461">
        <f t="shared" ref="A461:A524" si="15">A460+1</f>
        <v>451</v>
      </c>
      <c r="B461" s="15">
        <v>5252</v>
      </c>
      <c r="C461" s="16">
        <f t="shared" si="14"/>
        <v>8.5663642354226877</v>
      </c>
    </row>
    <row r="462" spans="1:3" x14ac:dyDescent="0.25">
      <c r="A462">
        <f t="shared" si="15"/>
        <v>452</v>
      </c>
      <c r="B462" s="15">
        <v>761236</v>
      </c>
      <c r="C462" s="16">
        <f t="shared" si="14"/>
        <v>13.542698707032534</v>
      </c>
    </row>
    <row r="463" spans="1:3" x14ac:dyDescent="0.25">
      <c r="A463">
        <f t="shared" si="15"/>
        <v>453</v>
      </c>
      <c r="B463" s="15">
        <v>2</v>
      </c>
      <c r="C463" s="16">
        <f t="shared" si="14"/>
        <v>0.69314718055994529</v>
      </c>
    </row>
    <row r="464" spans="1:3" x14ac:dyDescent="0.25">
      <c r="A464">
        <f t="shared" si="15"/>
        <v>454</v>
      </c>
      <c r="B464" s="15">
        <v>56</v>
      </c>
      <c r="C464" s="16">
        <f t="shared" si="14"/>
        <v>4.0253516907351496</v>
      </c>
    </row>
    <row r="465" spans="1:3" x14ac:dyDescent="0.25">
      <c r="A465">
        <f t="shared" si="15"/>
        <v>455</v>
      </c>
      <c r="B465" s="15">
        <v>109</v>
      </c>
      <c r="C465" s="16">
        <f t="shared" si="14"/>
        <v>4.6913478822291435</v>
      </c>
    </row>
    <row r="466" spans="1:3" x14ac:dyDescent="0.25">
      <c r="A466">
        <f t="shared" si="15"/>
        <v>456</v>
      </c>
      <c r="B466" s="15">
        <v>13520</v>
      </c>
      <c r="C466" s="16">
        <f t="shared" si="14"/>
        <v>9.5119253495969556</v>
      </c>
    </row>
    <row r="467" spans="1:3" x14ac:dyDescent="0.25">
      <c r="A467">
        <f t="shared" si="15"/>
        <v>457</v>
      </c>
      <c r="B467" s="15">
        <v>736870</v>
      </c>
      <c r="C467" s="16">
        <f t="shared" si="14"/>
        <v>13.510166764839386</v>
      </c>
    </row>
    <row r="468" spans="1:3" x14ac:dyDescent="0.25">
      <c r="A468">
        <f t="shared" si="15"/>
        <v>458</v>
      </c>
      <c r="B468" s="15">
        <v>9375</v>
      </c>
      <c r="C468" s="16">
        <f t="shared" si="14"/>
        <v>9.1458018508386107</v>
      </c>
    </row>
    <row r="469" spans="1:3" x14ac:dyDescent="0.25">
      <c r="A469">
        <f t="shared" si="15"/>
        <v>459</v>
      </c>
      <c r="B469" s="15">
        <v>340</v>
      </c>
      <c r="C469" s="16">
        <f t="shared" si="14"/>
        <v>5.8289456176102075</v>
      </c>
    </row>
    <row r="470" spans="1:3" x14ac:dyDescent="0.25">
      <c r="A470">
        <f t="shared" si="15"/>
        <v>460</v>
      </c>
      <c r="B470" s="15">
        <v>657</v>
      </c>
      <c r="C470" s="16">
        <f t="shared" si="14"/>
        <v>6.4876840184846101</v>
      </c>
    </row>
    <row r="471" spans="1:3" x14ac:dyDescent="0.25">
      <c r="A471">
        <f t="shared" si="15"/>
        <v>461</v>
      </c>
      <c r="B471" s="15">
        <v>2098</v>
      </c>
      <c r="C471" s="16">
        <f t="shared" si="14"/>
        <v>7.6487397889562425</v>
      </c>
    </row>
    <row r="472" spans="1:3" x14ac:dyDescent="0.25">
      <c r="A472">
        <f t="shared" si="15"/>
        <v>462</v>
      </c>
      <c r="B472" s="15">
        <v>3891</v>
      </c>
      <c r="C472" s="16">
        <f t="shared" si="14"/>
        <v>8.266421472984554</v>
      </c>
    </row>
    <row r="473" spans="1:3" x14ac:dyDescent="0.25">
      <c r="A473">
        <f t="shared" si="15"/>
        <v>463</v>
      </c>
      <c r="B473" s="15">
        <v>13644</v>
      </c>
      <c r="C473" s="16">
        <f t="shared" si="14"/>
        <v>9.5210551435385362</v>
      </c>
    </row>
    <row r="474" spans="1:3" x14ac:dyDescent="0.25">
      <c r="A474">
        <f t="shared" si="15"/>
        <v>464</v>
      </c>
      <c r="B474" s="15">
        <v>12361</v>
      </c>
      <c r="C474" s="16">
        <f t="shared" si="14"/>
        <v>9.4223016338878232</v>
      </c>
    </row>
    <row r="475" spans="1:3" x14ac:dyDescent="0.25">
      <c r="A475">
        <f t="shared" si="15"/>
        <v>465</v>
      </c>
      <c r="B475" s="15">
        <v>32830</v>
      </c>
      <c r="C475" s="16">
        <f t="shared" si="14"/>
        <v>10.399098010495639</v>
      </c>
    </row>
    <row r="476" spans="1:3" x14ac:dyDescent="0.25">
      <c r="A476">
        <f t="shared" si="15"/>
        <v>466</v>
      </c>
      <c r="B476" s="15">
        <v>16474</v>
      </c>
      <c r="C476" s="16">
        <f t="shared" si="14"/>
        <v>9.7095386595011934</v>
      </c>
    </row>
    <row r="477" spans="1:3" x14ac:dyDescent="0.25">
      <c r="A477">
        <f t="shared" si="15"/>
        <v>467</v>
      </c>
      <c r="B477" s="15">
        <v>2683</v>
      </c>
      <c r="C477" s="16">
        <f t="shared" si="14"/>
        <v>7.8946908504256239</v>
      </c>
    </row>
    <row r="478" spans="1:3" x14ac:dyDescent="0.25">
      <c r="A478">
        <f t="shared" si="15"/>
        <v>468</v>
      </c>
      <c r="B478" s="15">
        <v>15</v>
      </c>
      <c r="C478" s="16">
        <f t="shared" si="14"/>
        <v>2.7080502011022101</v>
      </c>
    </row>
    <row r="479" spans="1:3" x14ac:dyDescent="0.25">
      <c r="A479">
        <f t="shared" si="15"/>
        <v>469</v>
      </c>
      <c r="B479" s="15">
        <v>313</v>
      </c>
      <c r="C479" s="16">
        <f t="shared" si="14"/>
        <v>5.7462031905401529</v>
      </c>
    </row>
    <row r="480" spans="1:3" x14ac:dyDescent="0.25">
      <c r="A480">
        <f t="shared" si="15"/>
        <v>470</v>
      </c>
      <c r="B480" s="15">
        <v>150</v>
      </c>
      <c r="C480" s="16">
        <f t="shared" si="14"/>
        <v>5.0106352940962555</v>
      </c>
    </row>
    <row r="481" spans="1:3" x14ac:dyDescent="0.25">
      <c r="A481">
        <f t="shared" si="15"/>
        <v>471</v>
      </c>
      <c r="B481" s="15">
        <v>60</v>
      </c>
      <c r="C481" s="16">
        <f t="shared" si="14"/>
        <v>4.0943445622221004</v>
      </c>
    </row>
    <row r="482" spans="1:3" x14ac:dyDescent="0.25">
      <c r="A482">
        <f t="shared" si="15"/>
        <v>472</v>
      </c>
      <c r="B482" s="15">
        <v>608</v>
      </c>
      <c r="C482" s="16">
        <f t="shared" si="14"/>
        <v>6.4101748819661672</v>
      </c>
    </row>
    <row r="483" spans="1:3" x14ac:dyDescent="0.25">
      <c r="A483">
        <f t="shared" si="15"/>
        <v>473</v>
      </c>
      <c r="B483" s="15">
        <v>26495</v>
      </c>
      <c r="C483" s="16">
        <f t="shared" si="14"/>
        <v>10.184711314926863</v>
      </c>
    </row>
    <row r="484" spans="1:3" x14ac:dyDescent="0.25">
      <c r="A484">
        <f t="shared" si="15"/>
        <v>474</v>
      </c>
      <c r="B484" s="15">
        <v>4877</v>
      </c>
      <c r="C484" s="16">
        <f t="shared" si="14"/>
        <v>8.4922855557100529</v>
      </c>
    </row>
    <row r="485" spans="1:3" x14ac:dyDescent="0.25">
      <c r="A485">
        <f t="shared" si="15"/>
        <v>475</v>
      </c>
      <c r="B485" s="15">
        <v>9472</v>
      </c>
      <c r="C485" s="16">
        <f t="shared" si="14"/>
        <v>9.1560953571237871</v>
      </c>
    </row>
    <row r="486" spans="1:3" x14ac:dyDescent="0.25">
      <c r="A486">
        <f t="shared" si="15"/>
        <v>476</v>
      </c>
      <c r="B486" s="15">
        <v>1629</v>
      </c>
      <c r="C486" s="16">
        <f t="shared" si="14"/>
        <v>7.3957216086020452</v>
      </c>
    </row>
    <row r="487" spans="1:3" x14ac:dyDescent="0.25">
      <c r="A487">
        <f t="shared" si="15"/>
        <v>477</v>
      </c>
      <c r="B487" s="15">
        <v>753</v>
      </c>
      <c r="C487" s="16">
        <f t="shared" si="14"/>
        <v>6.6240652277998935</v>
      </c>
    </row>
    <row r="488" spans="1:3" x14ac:dyDescent="0.25">
      <c r="A488">
        <f t="shared" si="15"/>
        <v>478</v>
      </c>
      <c r="B488" s="15">
        <v>8461</v>
      </c>
      <c r="C488" s="16">
        <f t="shared" si="14"/>
        <v>9.0432226489245</v>
      </c>
    </row>
    <row r="489" spans="1:3" x14ac:dyDescent="0.25">
      <c r="A489">
        <f t="shared" si="15"/>
        <v>479</v>
      </c>
      <c r="B489" s="15">
        <v>1178</v>
      </c>
      <c r="C489" s="16">
        <f t="shared" si="14"/>
        <v>7.0715733642115319</v>
      </c>
    </row>
    <row r="490" spans="1:3" x14ac:dyDescent="0.25">
      <c r="A490">
        <f t="shared" si="15"/>
        <v>480</v>
      </c>
      <c r="B490" s="15">
        <v>21977</v>
      </c>
      <c r="C490" s="16">
        <f t="shared" si="14"/>
        <v>9.9977517309262112</v>
      </c>
    </row>
    <row r="491" spans="1:3" x14ac:dyDescent="0.25">
      <c r="A491">
        <f t="shared" si="15"/>
        <v>481</v>
      </c>
      <c r="B491" s="15">
        <v>10620</v>
      </c>
      <c r="C491" s="16">
        <f t="shared" si="14"/>
        <v>9.2704942947959292</v>
      </c>
    </row>
    <row r="492" spans="1:3" x14ac:dyDescent="0.25">
      <c r="A492">
        <f t="shared" si="15"/>
        <v>482</v>
      </c>
      <c r="B492" s="15">
        <v>5744</v>
      </c>
      <c r="C492" s="16">
        <f t="shared" si="14"/>
        <v>8.6559111107280593</v>
      </c>
    </row>
    <row r="493" spans="1:3" x14ac:dyDescent="0.25">
      <c r="A493">
        <f t="shared" si="15"/>
        <v>483</v>
      </c>
      <c r="B493" s="15">
        <v>391</v>
      </c>
      <c r="C493" s="16">
        <f t="shared" si="14"/>
        <v>5.9687075599853658</v>
      </c>
    </row>
    <row r="494" spans="1:3" x14ac:dyDescent="0.25">
      <c r="A494">
        <f t="shared" si="15"/>
        <v>484</v>
      </c>
      <c r="B494" s="15">
        <v>178</v>
      </c>
      <c r="C494" s="16">
        <f t="shared" si="14"/>
        <v>5.181783550292085</v>
      </c>
    </row>
    <row r="495" spans="1:3" x14ac:dyDescent="0.25">
      <c r="A495">
        <f t="shared" si="15"/>
        <v>485</v>
      </c>
      <c r="B495" s="15">
        <v>278</v>
      </c>
      <c r="C495" s="16">
        <f t="shared" si="14"/>
        <v>5.6276211136906369</v>
      </c>
    </row>
    <row r="496" spans="1:3" x14ac:dyDescent="0.25">
      <c r="A496">
        <f t="shared" si="15"/>
        <v>486</v>
      </c>
      <c r="B496" s="15">
        <v>11257</v>
      </c>
      <c r="C496" s="16">
        <f t="shared" si="14"/>
        <v>9.3287454363548044</v>
      </c>
    </row>
    <row r="497" spans="1:3" x14ac:dyDescent="0.25">
      <c r="A497">
        <f t="shared" si="15"/>
        <v>487</v>
      </c>
      <c r="B497" s="15">
        <v>405274</v>
      </c>
      <c r="C497" s="16">
        <f t="shared" si="14"/>
        <v>12.912318660546363</v>
      </c>
    </row>
    <row r="498" spans="1:3" x14ac:dyDescent="0.25">
      <c r="A498">
        <f t="shared" si="15"/>
        <v>488</v>
      </c>
      <c r="B498" s="15">
        <v>67909</v>
      </c>
      <c r="C498" s="16">
        <f t="shared" si="14"/>
        <v>11.125923852627603</v>
      </c>
    </row>
    <row r="499" spans="1:3" x14ac:dyDescent="0.25">
      <c r="A499">
        <f t="shared" si="15"/>
        <v>489</v>
      </c>
      <c r="B499" s="15">
        <v>505</v>
      </c>
      <c r="C499" s="16">
        <f t="shared" si="14"/>
        <v>6.2245584292753602</v>
      </c>
    </row>
    <row r="500" spans="1:3" x14ac:dyDescent="0.25">
      <c r="A500">
        <f t="shared" si="15"/>
        <v>490</v>
      </c>
      <c r="B500" s="15">
        <v>785</v>
      </c>
      <c r="C500" s="16">
        <f t="shared" si="14"/>
        <v>6.6656837177824082</v>
      </c>
    </row>
    <row r="501" spans="1:3" x14ac:dyDescent="0.25">
      <c r="A501">
        <f t="shared" si="15"/>
        <v>491</v>
      </c>
      <c r="B501" s="15">
        <v>218</v>
      </c>
      <c r="C501" s="16">
        <f t="shared" si="14"/>
        <v>5.3844950627890888</v>
      </c>
    </row>
    <row r="502" spans="1:3" x14ac:dyDescent="0.25">
      <c r="A502">
        <f t="shared" si="15"/>
        <v>492</v>
      </c>
      <c r="B502" s="15">
        <v>384582</v>
      </c>
      <c r="C502" s="16">
        <f t="shared" si="14"/>
        <v>12.8599123091695</v>
      </c>
    </row>
    <row r="503" spans="1:3" x14ac:dyDescent="0.25">
      <c r="A503">
        <f t="shared" si="15"/>
        <v>493</v>
      </c>
      <c r="B503" s="15">
        <v>2692</v>
      </c>
      <c r="C503" s="16">
        <f t="shared" si="14"/>
        <v>7.8980396907646186</v>
      </c>
    </row>
    <row r="504" spans="1:3" x14ac:dyDescent="0.25">
      <c r="A504">
        <f t="shared" si="15"/>
        <v>494</v>
      </c>
      <c r="B504" s="15">
        <v>48330</v>
      </c>
      <c r="C504" s="16">
        <f t="shared" si="14"/>
        <v>10.785807764839129</v>
      </c>
    </row>
    <row r="505" spans="1:3" x14ac:dyDescent="0.25">
      <c r="A505">
        <f t="shared" si="15"/>
        <v>495</v>
      </c>
      <c r="B505" s="15">
        <v>183</v>
      </c>
      <c r="C505" s="16">
        <f t="shared" si="14"/>
        <v>5.2094861528414214</v>
      </c>
    </row>
    <row r="506" spans="1:3" x14ac:dyDescent="0.25">
      <c r="A506">
        <f t="shared" si="15"/>
        <v>496</v>
      </c>
      <c r="B506" s="15">
        <v>452</v>
      </c>
      <c r="C506" s="16">
        <f t="shared" si="14"/>
        <v>6.1136821798322316</v>
      </c>
    </row>
    <row r="507" spans="1:3" x14ac:dyDescent="0.25">
      <c r="A507">
        <f t="shared" si="15"/>
        <v>497</v>
      </c>
      <c r="B507" s="15">
        <v>43616</v>
      </c>
      <c r="C507" s="16">
        <f t="shared" si="14"/>
        <v>10.683179334496259</v>
      </c>
    </row>
    <row r="508" spans="1:3" x14ac:dyDescent="0.25">
      <c r="A508">
        <f t="shared" si="15"/>
        <v>498</v>
      </c>
      <c r="B508" s="15">
        <v>7256</v>
      </c>
      <c r="C508" s="16">
        <f t="shared" si="14"/>
        <v>8.8895839917949733</v>
      </c>
    </row>
    <row r="509" spans="1:3" x14ac:dyDescent="0.25">
      <c r="A509">
        <f t="shared" si="15"/>
        <v>499</v>
      </c>
      <c r="B509" s="15">
        <v>17</v>
      </c>
      <c r="C509" s="16">
        <f t="shared" si="14"/>
        <v>2.8332133440562162</v>
      </c>
    </row>
    <row r="510" spans="1:3" x14ac:dyDescent="0.25">
      <c r="A510">
        <f t="shared" si="15"/>
        <v>500</v>
      </c>
      <c r="B510" s="15">
        <v>3367</v>
      </c>
      <c r="C510" s="16">
        <f t="shared" si="14"/>
        <v>8.1217774191610737</v>
      </c>
    </row>
    <row r="511" spans="1:3" x14ac:dyDescent="0.25">
      <c r="A511">
        <f t="shared" si="15"/>
        <v>501</v>
      </c>
      <c r="B511" s="15">
        <v>2192</v>
      </c>
      <c r="C511" s="16">
        <f t="shared" si="14"/>
        <v>7.6925696480679058</v>
      </c>
    </row>
    <row r="512" spans="1:3" x14ac:dyDescent="0.25">
      <c r="A512">
        <f t="shared" si="15"/>
        <v>502</v>
      </c>
      <c r="B512" s="15">
        <v>4296</v>
      </c>
      <c r="C512" s="16">
        <f t="shared" si="14"/>
        <v>8.3654396361887002</v>
      </c>
    </row>
    <row r="513" spans="1:3" x14ac:dyDescent="0.25">
      <c r="A513">
        <f t="shared" si="15"/>
        <v>503</v>
      </c>
      <c r="B513" s="15">
        <v>2317</v>
      </c>
      <c r="C513" s="16">
        <f t="shared" si="14"/>
        <v>7.7480285244323763</v>
      </c>
    </row>
    <row r="514" spans="1:3" x14ac:dyDescent="0.25">
      <c r="A514">
        <f t="shared" si="15"/>
        <v>504</v>
      </c>
      <c r="B514" s="15">
        <v>312</v>
      </c>
      <c r="C514" s="16">
        <f t="shared" si="14"/>
        <v>5.7430031878094825</v>
      </c>
    </row>
    <row r="515" spans="1:3" x14ac:dyDescent="0.25">
      <c r="A515">
        <f t="shared" si="15"/>
        <v>505</v>
      </c>
      <c r="B515" s="15">
        <v>4735</v>
      </c>
      <c r="C515" s="16">
        <f t="shared" si="14"/>
        <v>8.4627370056201787</v>
      </c>
    </row>
    <row r="516" spans="1:3" x14ac:dyDescent="0.25">
      <c r="A516">
        <f t="shared" si="15"/>
        <v>506</v>
      </c>
      <c r="B516" s="15">
        <v>69459</v>
      </c>
      <c r="C516" s="16">
        <f t="shared" si="14"/>
        <v>11.148491929419308</v>
      </c>
    </row>
    <row r="517" spans="1:3" x14ac:dyDescent="0.25">
      <c r="A517">
        <f t="shared" si="15"/>
        <v>507</v>
      </c>
      <c r="B517" s="15">
        <v>82533</v>
      </c>
      <c r="C517" s="16">
        <f t="shared" si="14"/>
        <v>11.320953492344099</v>
      </c>
    </row>
    <row r="518" spans="1:3" x14ac:dyDescent="0.25">
      <c r="A518">
        <f t="shared" si="15"/>
        <v>508</v>
      </c>
      <c r="B518" s="15">
        <v>2549</v>
      </c>
      <c r="C518" s="16">
        <f t="shared" si="14"/>
        <v>7.8434564043761155</v>
      </c>
    </row>
    <row r="519" spans="1:3" x14ac:dyDescent="0.25">
      <c r="A519">
        <f t="shared" si="15"/>
        <v>509</v>
      </c>
      <c r="B519" s="15">
        <v>5</v>
      </c>
      <c r="C519" s="16">
        <f t="shared" si="14"/>
        <v>1.6094379124341003</v>
      </c>
    </row>
    <row r="520" spans="1:3" x14ac:dyDescent="0.25">
      <c r="A520">
        <f t="shared" si="15"/>
        <v>510</v>
      </c>
      <c r="B520" s="15">
        <v>3564</v>
      </c>
      <c r="C520" s="16">
        <f t="shared" si="14"/>
        <v>8.1786387885906997</v>
      </c>
    </row>
    <row r="521" spans="1:3" x14ac:dyDescent="0.25">
      <c r="A521">
        <f t="shared" si="15"/>
        <v>511</v>
      </c>
      <c r="B521" s="15">
        <v>8597</v>
      </c>
      <c r="C521" s="16">
        <f t="shared" si="14"/>
        <v>9.0591685841744436</v>
      </c>
    </row>
    <row r="522" spans="1:3" x14ac:dyDescent="0.25">
      <c r="A522">
        <f t="shared" si="15"/>
        <v>512</v>
      </c>
      <c r="B522" s="15">
        <v>14891</v>
      </c>
      <c r="C522" s="16">
        <f t="shared" si="14"/>
        <v>9.6085122825902047</v>
      </c>
    </row>
    <row r="523" spans="1:3" x14ac:dyDescent="0.25">
      <c r="A523">
        <f t="shared" si="15"/>
        <v>513</v>
      </c>
      <c r="B523" s="15">
        <v>4439</v>
      </c>
      <c r="C523" s="16">
        <f t="shared" si="14"/>
        <v>8.3981844048340353</v>
      </c>
    </row>
    <row r="524" spans="1:3" x14ac:dyDescent="0.25">
      <c r="A524">
        <f t="shared" si="15"/>
        <v>514</v>
      </c>
      <c r="B524" s="15">
        <v>3979</v>
      </c>
      <c r="C524" s="16">
        <f t="shared" ref="C524:C587" si="16">LN(B524)</f>
        <v>8.2887858104269281</v>
      </c>
    </row>
    <row r="525" spans="1:3" x14ac:dyDescent="0.25">
      <c r="A525">
        <f t="shared" ref="A525:A588" si="17">A524+1</f>
        <v>515</v>
      </c>
      <c r="B525" s="15">
        <v>1433</v>
      </c>
      <c r="C525" s="16">
        <f t="shared" si="16"/>
        <v>7.267525427828172</v>
      </c>
    </row>
    <row r="526" spans="1:3" x14ac:dyDescent="0.25">
      <c r="A526">
        <f t="shared" si="17"/>
        <v>516</v>
      </c>
      <c r="B526" s="15">
        <v>5518</v>
      </c>
      <c r="C526" s="16">
        <f t="shared" si="16"/>
        <v>8.6157707547772322</v>
      </c>
    </row>
    <row r="527" spans="1:3" x14ac:dyDescent="0.25">
      <c r="A527">
        <f t="shared" si="17"/>
        <v>517</v>
      </c>
      <c r="B527" s="15">
        <v>1427</v>
      </c>
      <c r="C527" s="16">
        <f t="shared" si="16"/>
        <v>7.2633296174768365</v>
      </c>
    </row>
    <row r="528" spans="1:3" x14ac:dyDescent="0.25">
      <c r="A528">
        <f t="shared" si="17"/>
        <v>518</v>
      </c>
      <c r="B528" s="15">
        <v>4000</v>
      </c>
      <c r="C528" s="16">
        <f t="shared" si="16"/>
        <v>8.2940496401020276</v>
      </c>
    </row>
    <row r="529" spans="1:3" x14ac:dyDescent="0.25">
      <c r="A529">
        <f t="shared" si="17"/>
        <v>519</v>
      </c>
      <c r="B529" s="15">
        <v>7738</v>
      </c>
      <c r="C529" s="16">
        <f t="shared" si="16"/>
        <v>8.9538985352604588</v>
      </c>
    </row>
    <row r="530" spans="1:3" x14ac:dyDescent="0.25">
      <c r="A530">
        <f t="shared" si="17"/>
        <v>520</v>
      </c>
      <c r="B530" s="15">
        <v>99</v>
      </c>
      <c r="C530" s="16">
        <f t="shared" si="16"/>
        <v>4.5951198501345898</v>
      </c>
    </row>
    <row r="531" spans="1:3" x14ac:dyDescent="0.25">
      <c r="A531">
        <f t="shared" si="17"/>
        <v>521</v>
      </c>
      <c r="B531" s="15">
        <v>1835</v>
      </c>
      <c r="C531" s="16">
        <f t="shared" si="16"/>
        <v>7.5147997604886703</v>
      </c>
    </row>
    <row r="532" spans="1:3" x14ac:dyDescent="0.25">
      <c r="A532">
        <f t="shared" si="17"/>
        <v>522</v>
      </c>
      <c r="B532" s="15">
        <v>86112</v>
      </c>
      <c r="C532" s="16">
        <f t="shared" si="16"/>
        <v>11.363404053526633</v>
      </c>
    </row>
    <row r="533" spans="1:3" x14ac:dyDescent="0.25">
      <c r="A533">
        <f t="shared" si="17"/>
        <v>523</v>
      </c>
      <c r="B533" s="15">
        <v>15942</v>
      </c>
      <c r="C533" s="16">
        <f t="shared" si="16"/>
        <v>9.6767124149878683</v>
      </c>
    </row>
    <row r="534" spans="1:3" x14ac:dyDescent="0.25">
      <c r="A534">
        <f t="shared" si="17"/>
        <v>524</v>
      </c>
      <c r="B534" s="15">
        <v>406</v>
      </c>
      <c r="C534" s="16">
        <f t="shared" si="16"/>
        <v>6.0063531596017325</v>
      </c>
    </row>
    <row r="535" spans="1:3" x14ac:dyDescent="0.25">
      <c r="A535">
        <f t="shared" si="17"/>
        <v>525</v>
      </c>
      <c r="B535" s="15">
        <v>38287</v>
      </c>
      <c r="C535" s="16">
        <f t="shared" si="16"/>
        <v>10.552865691963367</v>
      </c>
    </row>
    <row r="536" spans="1:3" x14ac:dyDescent="0.25">
      <c r="A536">
        <f t="shared" si="17"/>
        <v>526</v>
      </c>
      <c r="B536" s="15">
        <v>1187</v>
      </c>
      <c r="C536" s="16">
        <f t="shared" si="16"/>
        <v>7.0791843946096682</v>
      </c>
    </row>
    <row r="537" spans="1:3" x14ac:dyDescent="0.25">
      <c r="A537">
        <f t="shared" si="17"/>
        <v>527</v>
      </c>
      <c r="B537" s="15">
        <v>8524</v>
      </c>
      <c r="C537" s="16">
        <f t="shared" si="16"/>
        <v>9.0506409932185079</v>
      </c>
    </row>
    <row r="538" spans="1:3" x14ac:dyDescent="0.25">
      <c r="A538">
        <f t="shared" si="17"/>
        <v>528</v>
      </c>
      <c r="B538" s="15">
        <v>1214</v>
      </c>
      <c r="C538" s="16">
        <f t="shared" si="16"/>
        <v>7.1016759716194438</v>
      </c>
    </row>
    <row r="539" spans="1:3" x14ac:dyDescent="0.25">
      <c r="A539">
        <f t="shared" si="17"/>
        <v>529</v>
      </c>
      <c r="B539" s="15">
        <v>352051</v>
      </c>
      <c r="C539" s="16">
        <f t="shared" si="16"/>
        <v>12.771531330448855</v>
      </c>
    </row>
    <row r="540" spans="1:3" x14ac:dyDescent="0.25">
      <c r="A540">
        <f t="shared" si="17"/>
        <v>530</v>
      </c>
      <c r="B540" s="15">
        <v>895</v>
      </c>
      <c r="C540" s="16">
        <f t="shared" si="16"/>
        <v>6.7968237182748554</v>
      </c>
    </row>
    <row r="541" spans="1:3" x14ac:dyDescent="0.25">
      <c r="A541">
        <f t="shared" si="17"/>
        <v>531</v>
      </c>
      <c r="B541" s="15">
        <v>178402</v>
      </c>
      <c r="C541" s="16">
        <f t="shared" si="16"/>
        <v>12.091794709827537</v>
      </c>
    </row>
    <row r="542" spans="1:3" x14ac:dyDescent="0.25">
      <c r="A542">
        <f t="shared" si="17"/>
        <v>532</v>
      </c>
      <c r="B542" s="15">
        <v>7248</v>
      </c>
      <c r="C542" s="16">
        <f t="shared" si="16"/>
        <v>8.8884808477228159</v>
      </c>
    </row>
    <row r="543" spans="1:3" x14ac:dyDescent="0.25">
      <c r="A543">
        <f t="shared" si="17"/>
        <v>533</v>
      </c>
      <c r="B543" s="15">
        <v>2276</v>
      </c>
      <c r="C543" s="16">
        <f t="shared" si="16"/>
        <v>7.7301747952462216</v>
      </c>
    </row>
    <row r="544" spans="1:3" x14ac:dyDescent="0.25">
      <c r="A544">
        <f t="shared" si="17"/>
        <v>534</v>
      </c>
      <c r="B544" s="15">
        <v>3783</v>
      </c>
      <c r="C544" s="16">
        <f t="shared" si="16"/>
        <v>8.23827262463303</v>
      </c>
    </row>
    <row r="545" spans="1:3" x14ac:dyDescent="0.25">
      <c r="A545">
        <f t="shared" si="17"/>
        <v>535</v>
      </c>
      <c r="B545" s="15">
        <v>15684</v>
      </c>
      <c r="C545" s="16">
        <f t="shared" si="16"/>
        <v>9.6603963634122216</v>
      </c>
    </row>
    <row r="546" spans="1:3" x14ac:dyDescent="0.25">
      <c r="A546">
        <f t="shared" si="17"/>
        <v>536</v>
      </c>
      <c r="B546" s="15">
        <v>11196</v>
      </c>
      <c r="C546" s="16">
        <f t="shared" si="16"/>
        <v>9.3233118506353438</v>
      </c>
    </row>
    <row r="547" spans="1:3" x14ac:dyDescent="0.25">
      <c r="A547">
        <f t="shared" si="17"/>
        <v>537</v>
      </c>
      <c r="B547" s="15">
        <v>4677</v>
      </c>
      <c r="C547" s="16">
        <f t="shared" si="16"/>
        <v>8.4504121577258857</v>
      </c>
    </row>
    <row r="548" spans="1:3" x14ac:dyDescent="0.25">
      <c r="A548">
        <f t="shared" si="17"/>
        <v>538</v>
      </c>
      <c r="B548" s="15">
        <v>64</v>
      </c>
      <c r="C548" s="16">
        <f t="shared" si="16"/>
        <v>4.1588830833596715</v>
      </c>
    </row>
    <row r="549" spans="1:3" x14ac:dyDescent="0.25">
      <c r="A549">
        <f t="shared" si="17"/>
        <v>539</v>
      </c>
      <c r="B549" s="15">
        <v>898</v>
      </c>
      <c r="C549" s="16">
        <f t="shared" si="16"/>
        <v>6.8001700683021999</v>
      </c>
    </row>
    <row r="550" spans="1:3" x14ac:dyDescent="0.25">
      <c r="A550">
        <f t="shared" si="17"/>
        <v>540</v>
      </c>
      <c r="B550" s="15">
        <v>21056</v>
      </c>
      <c r="C550" s="16">
        <f t="shared" si="16"/>
        <v>9.9549408341250434</v>
      </c>
    </row>
    <row r="551" spans="1:3" x14ac:dyDescent="0.25">
      <c r="A551">
        <f t="shared" si="17"/>
        <v>541</v>
      </c>
      <c r="B551" s="15">
        <v>257895</v>
      </c>
      <c r="C551" s="16">
        <f t="shared" si="16"/>
        <v>12.460307804322058</v>
      </c>
    </row>
    <row r="552" spans="1:3" x14ac:dyDescent="0.25">
      <c r="A552">
        <f t="shared" si="17"/>
        <v>542</v>
      </c>
      <c r="B552" s="15">
        <v>584</v>
      </c>
      <c r="C552" s="16">
        <f t="shared" si="16"/>
        <v>6.3699009828282271</v>
      </c>
    </row>
    <row r="553" spans="1:3" x14ac:dyDescent="0.25">
      <c r="A553">
        <f t="shared" si="17"/>
        <v>543</v>
      </c>
      <c r="B553" s="15">
        <v>235</v>
      </c>
      <c r="C553" s="16">
        <f t="shared" si="16"/>
        <v>5.4595855141441589</v>
      </c>
    </row>
    <row r="554" spans="1:3" x14ac:dyDescent="0.25">
      <c r="A554">
        <f t="shared" si="17"/>
        <v>544</v>
      </c>
      <c r="B554" s="15">
        <v>4652</v>
      </c>
      <c r="C554" s="16">
        <f t="shared" si="16"/>
        <v>8.4450525136385544</v>
      </c>
    </row>
    <row r="555" spans="1:3" x14ac:dyDescent="0.25">
      <c r="A555">
        <f t="shared" si="17"/>
        <v>545</v>
      </c>
      <c r="B555" s="15">
        <v>403</v>
      </c>
      <c r="C555" s="16">
        <f t="shared" si="16"/>
        <v>5.9989365619466826</v>
      </c>
    </row>
    <row r="556" spans="1:3" x14ac:dyDescent="0.25">
      <c r="A556">
        <f t="shared" si="17"/>
        <v>546</v>
      </c>
      <c r="B556" s="15">
        <v>5172</v>
      </c>
      <c r="C556" s="16">
        <f t="shared" si="16"/>
        <v>8.5510147398917482</v>
      </c>
    </row>
    <row r="557" spans="1:3" x14ac:dyDescent="0.25">
      <c r="A557">
        <f t="shared" si="17"/>
        <v>547</v>
      </c>
      <c r="B557" s="15">
        <v>636</v>
      </c>
      <c r="C557" s="16">
        <f t="shared" si="16"/>
        <v>6.4551985633401223</v>
      </c>
    </row>
    <row r="558" spans="1:3" x14ac:dyDescent="0.25">
      <c r="A558">
        <f t="shared" si="17"/>
        <v>548</v>
      </c>
      <c r="B558" s="15">
        <v>1009</v>
      </c>
      <c r="C558" s="16">
        <f t="shared" si="16"/>
        <v>6.9167150203536085</v>
      </c>
    </row>
    <row r="559" spans="1:3" x14ac:dyDescent="0.25">
      <c r="A559">
        <f t="shared" si="17"/>
        <v>549</v>
      </c>
      <c r="B559" s="15">
        <v>9193</v>
      </c>
      <c r="C559" s="16">
        <f t="shared" si="16"/>
        <v>9.1261976038637549</v>
      </c>
    </row>
    <row r="560" spans="1:3" x14ac:dyDescent="0.25">
      <c r="A560">
        <f t="shared" si="17"/>
        <v>550</v>
      </c>
      <c r="B560" s="15">
        <v>1402</v>
      </c>
      <c r="C560" s="16">
        <f t="shared" si="16"/>
        <v>7.2456550675945355</v>
      </c>
    </row>
    <row r="561" spans="1:3" x14ac:dyDescent="0.25">
      <c r="A561">
        <f t="shared" si="17"/>
        <v>551</v>
      </c>
      <c r="B561" s="15">
        <v>1565</v>
      </c>
      <c r="C561" s="16">
        <f t="shared" si="16"/>
        <v>7.3556411029742534</v>
      </c>
    </row>
    <row r="562" spans="1:3" x14ac:dyDescent="0.25">
      <c r="A562">
        <f t="shared" si="17"/>
        <v>552</v>
      </c>
      <c r="B562" s="15">
        <v>6921</v>
      </c>
      <c r="C562" s="16">
        <f t="shared" si="16"/>
        <v>8.8423155468418635</v>
      </c>
    </row>
    <row r="563" spans="1:3" x14ac:dyDescent="0.25">
      <c r="A563">
        <f t="shared" si="17"/>
        <v>553</v>
      </c>
      <c r="B563" s="15">
        <v>781</v>
      </c>
      <c r="C563" s="16">
        <f t="shared" si="16"/>
        <v>6.6605751498396861</v>
      </c>
    </row>
    <row r="564" spans="1:3" x14ac:dyDescent="0.25">
      <c r="A564">
        <f t="shared" si="17"/>
        <v>554</v>
      </c>
      <c r="B564" s="15">
        <v>186339</v>
      </c>
      <c r="C564" s="16">
        <f t="shared" si="16"/>
        <v>12.135322874455724</v>
      </c>
    </row>
    <row r="565" spans="1:3" x14ac:dyDescent="0.25">
      <c r="A565">
        <f t="shared" si="17"/>
        <v>555</v>
      </c>
      <c r="B565" s="15">
        <v>821</v>
      </c>
      <c r="C565" s="16">
        <f t="shared" si="16"/>
        <v>6.7105231094524278</v>
      </c>
    </row>
    <row r="566" spans="1:3" x14ac:dyDescent="0.25">
      <c r="A566">
        <f t="shared" si="17"/>
        <v>556</v>
      </c>
      <c r="B566" s="15">
        <v>1643</v>
      </c>
      <c r="C566" s="16">
        <f t="shared" si="16"/>
        <v>7.4042791180372678</v>
      </c>
    </row>
    <row r="567" spans="1:3" x14ac:dyDescent="0.25">
      <c r="A567">
        <f t="shared" si="17"/>
        <v>557</v>
      </c>
      <c r="B567" s="15">
        <v>24070</v>
      </c>
      <c r="C567" s="16">
        <f t="shared" si="16"/>
        <v>10.088721530777118</v>
      </c>
    </row>
    <row r="568" spans="1:3" x14ac:dyDescent="0.25">
      <c r="A568">
        <f t="shared" si="17"/>
        <v>558</v>
      </c>
      <c r="B568" s="15">
        <v>2</v>
      </c>
      <c r="C568" s="16">
        <f t="shared" si="16"/>
        <v>0.69314718055994529</v>
      </c>
    </row>
    <row r="569" spans="1:3" x14ac:dyDescent="0.25">
      <c r="A569">
        <f t="shared" si="17"/>
        <v>559</v>
      </c>
      <c r="B569" s="15">
        <v>131524</v>
      </c>
      <c r="C569" s="16">
        <f t="shared" si="16"/>
        <v>11.786944623452825</v>
      </c>
    </row>
    <row r="570" spans="1:3" x14ac:dyDescent="0.25">
      <c r="A570">
        <f t="shared" si="17"/>
        <v>560</v>
      </c>
      <c r="B570" s="15">
        <v>432</v>
      </c>
      <c r="C570" s="16">
        <f t="shared" si="16"/>
        <v>6.0684255882441107</v>
      </c>
    </row>
    <row r="571" spans="1:3" x14ac:dyDescent="0.25">
      <c r="A571">
        <f t="shared" si="17"/>
        <v>561</v>
      </c>
      <c r="B571" s="15">
        <v>1842377</v>
      </c>
      <c r="C571" s="16">
        <f t="shared" si="16"/>
        <v>14.426567143693799</v>
      </c>
    </row>
    <row r="572" spans="1:3" x14ac:dyDescent="0.25">
      <c r="A572">
        <f t="shared" si="17"/>
        <v>562</v>
      </c>
      <c r="B572" s="15">
        <v>3346</v>
      </c>
      <c r="C572" s="16">
        <f t="shared" si="16"/>
        <v>8.1155208815467699</v>
      </c>
    </row>
    <row r="573" spans="1:3" x14ac:dyDescent="0.25">
      <c r="A573">
        <f t="shared" si="17"/>
        <v>563</v>
      </c>
      <c r="B573" s="15">
        <v>48153</v>
      </c>
      <c r="C573" s="16">
        <f t="shared" si="16"/>
        <v>10.782138720581328</v>
      </c>
    </row>
    <row r="574" spans="1:3" x14ac:dyDescent="0.25">
      <c r="A574">
        <f t="shared" si="17"/>
        <v>564</v>
      </c>
      <c r="B574" s="15">
        <v>1295</v>
      </c>
      <c r="C574" s="16">
        <f t="shared" si="16"/>
        <v>7.1662659741336379</v>
      </c>
    </row>
    <row r="575" spans="1:3" x14ac:dyDescent="0.25">
      <c r="A575">
        <f t="shared" si="17"/>
        <v>565</v>
      </c>
      <c r="B575" s="15">
        <v>23781</v>
      </c>
      <c r="C575" s="16">
        <f t="shared" si="16"/>
        <v>10.076642221505265</v>
      </c>
    </row>
    <row r="576" spans="1:3" x14ac:dyDescent="0.25">
      <c r="A576">
        <f t="shared" si="17"/>
        <v>566</v>
      </c>
      <c r="B576" s="15">
        <v>294</v>
      </c>
      <c r="C576" s="16">
        <f t="shared" si="16"/>
        <v>5.6835797673386814</v>
      </c>
    </row>
    <row r="577" spans="1:3" x14ac:dyDescent="0.25">
      <c r="A577">
        <f t="shared" si="17"/>
        <v>567</v>
      </c>
      <c r="B577" s="15">
        <v>49</v>
      </c>
      <c r="C577" s="16">
        <f t="shared" si="16"/>
        <v>3.8918202981106265</v>
      </c>
    </row>
    <row r="578" spans="1:3" x14ac:dyDescent="0.25">
      <c r="A578">
        <f t="shared" si="17"/>
        <v>568</v>
      </c>
      <c r="B578" s="15">
        <v>94</v>
      </c>
      <c r="C578" s="16">
        <f t="shared" si="16"/>
        <v>4.5432947822700038</v>
      </c>
    </row>
    <row r="579" spans="1:3" x14ac:dyDescent="0.25">
      <c r="A579">
        <f t="shared" si="17"/>
        <v>569</v>
      </c>
      <c r="B579" s="15">
        <v>62250</v>
      </c>
      <c r="C579" s="16">
        <f t="shared" si="16"/>
        <v>11.038913814326953</v>
      </c>
    </row>
    <row r="580" spans="1:3" x14ac:dyDescent="0.25">
      <c r="A580">
        <f t="shared" si="17"/>
        <v>570</v>
      </c>
      <c r="B580" s="15">
        <v>5618</v>
      </c>
      <c r="C580" s="16">
        <f t="shared" si="16"/>
        <v>8.6337310076641884</v>
      </c>
    </row>
    <row r="581" spans="1:3" x14ac:dyDescent="0.25">
      <c r="A581">
        <f t="shared" si="17"/>
        <v>571</v>
      </c>
      <c r="B581" s="15">
        <v>145729</v>
      </c>
      <c r="C581" s="16">
        <f t="shared" si="16"/>
        <v>11.88950401149912</v>
      </c>
    </row>
    <row r="582" spans="1:3" x14ac:dyDescent="0.25">
      <c r="A582">
        <f t="shared" si="17"/>
        <v>572</v>
      </c>
      <c r="B582" s="15">
        <v>505388</v>
      </c>
      <c r="C582" s="16">
        <f t="shared" si="16"/>
        <v>13.133081730084898</v>
      </c>
    </row>
    <row r="583" spans="1:3" x14ac:dyDescent="0.25">
      <c r="A583">
        <f t="shared" si="17"/>
        <v>573</v>
      </c>
      <c r="B583" s="15">
        <v>1761</v>
      </c>
      <c r="C583" s="16">
        <f t="shared" si="16"/>
        <v>7.4736371084962059</v>
      </c>
    </row>
    <row r="584" spans="1:3" x14ac:dyDescent="0.25">
      <c r="A584">
        <f t="shared" si="17"/>
        <v>574</v>
      </c>
      <c r="B584" s="15">
        <v>747</v>
      </c>
      <c r="C584" s="16">
        <f t="shared" si="16"/>
        <v>6.6160651851328174</v>
      </c>
    </row>
    <row r="585" spans="1:3" x14ac:dyDescent="0.25">
      <c r="A585">
        <f t="shared" si="17"/>
        <v>575</v>
      </c>
      <c r="B585" s="15">
        <v>1784</v>
      </c>
      <c r="C585" s="16">
        <f t="shared" si="16"/>
        <v>7.486613313139955</v>
      </c>
    </row>
    <row r="586" spans="1:3" x14ac:dyDescent="0.25">
      <c r="A586">
        <f t="shared" si="17"/>
        <v>576</v>
      </c>
      <c r="B586" s="15">
        <v>52</v>
      </c>
      <c r="C586" s="16">
        <f t="shared" si="16"/>
        <v>3.9512437185814275</v>
      </c>
    </row>
    <row r="587" spans="1:3" x14ac:dyDescent="0.25">
      <c r="A587">
        <f t="shared" si="17"/>
        <v>577</v>
      </c>
      <c r="B587" s="15">
        <v>13068</v>
      </c>
      <c r="C587" s="16">
        <f t="shared" si="16"/>
        <v>9.4779217727209613</v>
      </c>
    </row>
    <row r="588" spans="1:3" x14ac:dyDescent="0.25">
      <c r="A588">
        <f t="shared" si="17"/>
        <v>578</v>
      </c>
      <c r="B588" s="15">
        <v>387</v>
      </c>
      <c r="C588" s="16">
        <f t="shared" ref="C588:C651" si="18">LN(B588)</f>
        <v>5.9584246930297819</v>
      </c>
    </row>
    <row r="589" spans="1:3" x14ac:dyDescent="0.25">
      <c r="A589">
        <f t="shared" ref="A589:A652" si="19">A588+1</f>
        <v>579</v>
      </c>
      <c r="B589" s="15">
        <v>4</v>
      </c>
      <c r="C589" s="16">
        <f t="shared" si="18"/>
        <v>1.3862943611198906</v>
      </c>
    </row>
    <row r="590" spans="1:3" x14ac:dyDescent="0.25">
      <c r="A590">
        <f t="shared" si="19"/>
        <v>580</v>
      </c>
      <c r="B590" s="15">
        <v>322</v>
      </c>
      <c r="C590" s="16">
        <f t="shared" si="18"/>
        <v>5.7745515455444085</v>
      </c>
    </row>
    <row r="591" spans="1:3" x14ac:dyDescent="0.25">
      <c r="A591">
        <f t="shared" si="19"/>
        <v>581</v>
      </c>
      <c r="B591" s="15">
        <v>807</v>
      </c>
      <c r="C591" s="16">
        <f t="shared" si="18"/>
        <v>6.6933236682699491</v>
      </c>
    </row>
    <row r="592" spans="1:3" x14ac:dyDescent="0.25">
      <c r="A592">
        <f t="shared" si="19"/>
        <v>582</v>
      </c>
      <c r="B592" s="15">
        <v>3479</v>
      </c>
      <c r="C592" s="16">
        <f t="shared" si="18"/>
        <v>8.1545001751519415</v>
      </c>
    </row>
    <row r="593" spans="1:3" x14ac:dyDescent="0.25">
      <c r="A593">
        <f t="shared" si="19"/>
        <v>583</v>
      </c>
      <c r="B593" s="15">
        <v>1970</v>
      </c>
      <c r="C593" s="16">
        <f t="shared" si="18"/>
        <v>7.5857888217320344</v>
      </c>
    </row>
    <row r="594" spans="1:3" x14ac:dyDescent="0.25">
      <c r="A594">
        <f t="shared" si="19"/>
        <v>584</v>
      </c>
      <c r="B594" s="15">
        <v>633</v>
      </c>
      <c r="C594" s="16">
        <f t="shared" si="18"/>
        <v>6.4504704221441758</v>
      </c>
    </row>
    <row r="595" spans="1:3" x14ac:dyDescent="0.25">
      <c r="A595">
        <f t="shared" si="19"/>
        <v>585</v>
      </c>
      <c r="B595" s="15">
        <v>5276</v>
      </c>
      <c r="C595" s="16">
        <f t="shared" si="18"/>
        <v>8.5709235138372044</v>
      </c>
    </row>
    <row r="596" spans="1:3" x14ac:dyDescent="0.25">
      <c r="A596">
        <f t="shared" si="19"/>
        <v>586</v>
      </c>
      <c r="B596" s="15">
        <v>138904</v>
      </c>
      <c r="C596" s="16">
        <f t="shared" si="18"/>
        <v>11.841538326023974</v>
      </c>
    </row>
    <row r="597" spans="1:3" x14ac:dyDescent="0.25">
      <c r="A597">
        <f t="shared" si="19"/>
        <v>587</v>
      </c>
      <c r="B597" s="15">
        <v>13709</v>
      </c>
      <c r="C597" s="16">
        <f t="shared" si="18"/>
        <v>9.5258078304359</v>
      </c>
    </row>
    <row r="598" spans="1:3" x14ac:dyDescent="0.25">
      <c r="A598">
        <f t="shared" si="19"/>
        <v>588</v>
      </c>
      <c r="B598" s="15">
        <v>311</v>
      </c>
      <c r="C598" s="16">
        <f t="shared" si="18"/>
        <v>5.7397929121792339</v>
      </c>
    </row>
    <row r="599" spans="1:3" x14ac:dyDescent="0.25">
      <c r="A599">
        <f t="shared" si="19"/>
        <v>589</v>
      </c>
      <c r="B599" s="15">
        <v>2377</v>
      </c>
      <c r="C599" s="16">
        <f t="shared" si="18"/>
        <v>7.7735944673601942</v>
      </c>
    </row>
    <row r="600" spans="1:3" x14ac:dyDescent="0.25">
      <c r="A600">
        <f t="shared" si="19"/>
        <v>590</v>
      </c>
      <c r="B600" s="15">
        <v>2855</v>
      </c>
      <c r="C600" s="16">
        <f t="shared" si="18"/>
        <v>7.956827122090111</v>
      </c>
    </row>
    <row r="601" spans="1:3" x14ac:dyDescent="0.25">
      <c r="A601">
        <f t="shared" si="19"/>
        <v>591</v>
      </c>
      <c r="B601" s="15">
        <v>1598</v>
      </c>
      <c r="C601" s="16">
        <f t="shared" si="18"/>
        <v>7.37650812632622</v>
      </c>
    </row>
    <row r="602" spans="1:3" x14ac:dyDescent="0.25">
      <c r="A602">
        <f t="shared" si="19"/>
        <v>592</v>
      </c>
      <c r="B602" s="15">
        <v>13264</v>
      </c>
      <c r="C602" s="16">
        <f t="shared" si="18"/>
        <v>9.4928088773750758</v>
      </c>
    </row>
    <row r="603" spans="1:3" x14ac:dyDescent="0.25">
      <c r="A603">
        <f t="shared" si="19"/>
        <v>593</v>
      </c>
      <c r="B603" s="15">
        <v>456</v>
      </c>
      <c r="C603" s="16">
        <f t="shared" si="18"/>
        <v>6.1224928095143865</v>
      </c>
    </row>
    <row r="604" spans="1:3" x14ac:dyDescent="0.25">
      <c r="A604">
        <f t="shared" si="19"/>
        <v>594</v>
      </c>
      <c r="B604" s="15">
        <v>1068</v>
      </c>
      <c r="C604" s="16">
        <f t="shared" si="18"/>
        <v>6.9735430195201404</v>
      </c>
    </row>
    <row r="605" spans="1:3" x14ac:dyDescent="0.25">
      <c r="A605">
        <f t="shared" si="19"/>
        <v>595</v>
      </c>
      <c r="B605" s="15">
        <v>14527</v>
      </c>
      <c r="C605" s="16">
        <f t="shared" si="18"/>
        <v>9.5837642658728832</v>
      </c>
    </row>
    <row r="606" spans="1:3" x14ac:dyDescent="0.25">
      <c r="A606">
        <f t="shared" si="19"/>
        <v>596</v>
      </c>
      <c r="B606" s="15">
        <v>146431</v>
      </c>
      <c r="C606" s="16">
        <f t="shared" si="18"/>
        <v>11.894309606727651</v>
      </c>
    </row>
    <row r="607" spans="1:3" x14ac:dyDescent="0.25">
      <c r="A607">
        <f t="shared" si="19"/>
        <v>597</v>
      </c>
      <c r="B607" s="15">
        <v>117</v>
      </c>
      <c r="C607" s="16">
        <f t="shared" si="18"/>
        <v>4.7621739347977563</v>
      </c>
    </row>
    <row r="608" spans="1:3" x14ac:dyDescent="0.25">
      <c r="A608">
        <f t="shared" si="19"/>
        <v>598</v>
      </c>
      <c r="B608" s="15">
        <v>193047</v>
      </c>
      <c r="C608" s="16">
        <f t="shared" si="18"/>
        <v>12.170688961556095</v>
      </c>
    </row>
    <row r="609" spans="1:3" x14ac:dyDescent="0.25">
      <c r="A609">
        <f t="shared" si="19"/>
        <v>599</v>
      </c>
      <c r="B609" s="15">
        <v>441</v>
      </c>
      <c r="C609" s="16">
        <f t="shared" si="18"/>
        <v>6.089044875446846</v>
      </c>
    </row>
    <row r="610" spans="1:3" x14ac:dyDescent="0.25">
      <c r="A610">
        <f t="shared" si="19"/>
        <v>600</v>
      </c>
      <c r="B610" s="15">
        <v>228</v>
      </c>
      <c r="C610" s="16">
        <f t="shared" si="18"/>
        <v>5.4293456289544411</v>
      </c>
    </row>
    <row r="611" spans="1:3" x14ac:dyDescent="0.25">
      <c r="A611">
        <f t="shared" si="19"/>
        <v>601</v>
      </c>
      <c r="B611" s="15">
        <v>6026</v>
      </c>
      <c r="C611" s="16">
        <f t="shared" si="18"/>
        <v>8.7038387196902463</v>
      </c>
    </row>
    <row r="612" spans="1:3" x14ac:dyDescent="0.25">
      <c r="A612">
        <f t="shared" si="19"/>
        <v>602</v>
      </c>
      <c r="B612" s="15">
        <v>10597</v>
      </c>
      <c r="C612" s="16">
        <f t="shared" si="18"/>
        <v>9.2683262211748367</v>
      </c>
    </row>
    <row r="613" spans="1:3" x14ac:dyDescent="0.25">
      <c r="A613">
        <f t="shared" si="19"/>
        <v>603</v>
      </c>
      <c r="B613" s="15">
        <v>37</v>
      </c>
      <c r="C613" s="16">
        <f t="shared" si="18"/>
        <v>3.6109179126442243</v>
      </c>
    </row>
    <row r="614" spans="1:3" x14ac:dyDescent="0.25">
      <c r="A614">
        <f t="shared" si="19"/>
        <v>604</v>
      </c>
      <c r="B614" s="15">
        <v>1511</v>
      </c>
      <c r="C614" s="16">
        <f t="shared" si="18"/>
        <v>7.3205269622727398</v>
      </c>
    </row>
    <row r="615" spans="1:3" x14ac:dyDescent="0.25">
      <c r="A615">
        <f t="shared" si="19"/>
        <v>605</v>
      </c>
      <c r="B615" s="15">
        <v>375</v>
      </c>
      <c r="C615" s="16">
        <f t="shared" si="18"/>
        <v>5.9269260259704106</v>
      </c>
    </row>
    <row r="616" spans="1:3" x14ac:dyDescent="0.25">
      <c r="A616">
        <f t="shared" si="19"/>
        <v>606</v>
      </c>
      <c r="B616" s="15">
        <v>6408</v>
      </c>
      <c r="C616" s="16">
        <f t="shared" si="18"/>
        <v>8.7653024887481958</v>
      </c>
    </row>
    <row r="617" spans="1:3" x14ac:dyDescent="0.25">
      <c r="A617">
        <f t="shared" si="19"/>
        <v>607</v>
      </c>
      <c r="B617" s="15">
        <v>271726</v>
      </c>
      <c r="C617" s="16">
        <f t="shared" si="18"/>
        <v>12.512549484615986</v>
      </c>
    </row>
    <row r="618" spans="1:3" x14ac:dyDescent="0.25">
      <c r="A618">
        <f t="shared" si="19"/>
        <v>608</v>
      </c>
      <c r="B618" s="15">
        <v>304</v>
      </c>
      <c r="C618" s="16">
        <f t="shared" si="18"/>
        <v>5.7170277014062219</v>
      </c>
    </row>
    <row r="619" spans="1:3" x14ac:dyDescent="0.25">
      <c r="A619">
        <f t="shared" si="19"/>
        <v>609</v>
      </c>
      <c r="B619" s="15">
        <v>857</v>
      </c>
      <c r="C619" s="16">
        <f t="shared" si="18"/>
        <v>6.75343791859778</v>
      </c>
    </row>
    <row r="620" spans="1:3" x14ac:dyDescent="0.25">
      <c r="A620">
        <f t="shared" si="19"/>
        <v>610</v>
      </c>
      <c r="B620" s="15">
        <v>1321</v>
      </c>
      <c r="C620" s="16">
        <f t="shared" si="18"/>
        <v>7.1861443045223252</v>
      </c>
    </row>
    <row r="621" spans="1:3" x14ac:dyDescent="0.25">
      <c r="A621">
        <f t="shared" si="19"/>
        <v>611</v>
      </c>
      <c r="B621" s="15">
        <v>17989</v>
      </c>
      <c r="C621" s="16">
        <f t="shared" si="18"/>
        <v>9.7975157389626855</v>
      </c>
    </row>
    <row r="622" spans="1:3" x14ac:dyDescent="0.25">
      <c r="A622">
        <f t="shared" si="19"/>
        <v>612</v>
      </c>
      <c r="B622" s="15">
        <v>3939</v>
      </c>
      <c r="C622" s="16">
        <f t="shared" si="18"/>
        <v>8.278682162970906</v>
      </c>
    </row>
    <row r="623" spans="1:3" x14ac:dyDescent="0.25">
      <c r="A623">
        <f t="shared" si="19"/>
        <v>613</v>
      </c>
      <c r="B623" s="15">
        <v>914</v>
      </c>
      <c r="C623" s="16">
        <f t="shared" si="18"/>
        <v>6.8178305714541496</v>
      </c>
    </row>
    <row r="624" spans="1:3" x14ac:dyDescent="0.25">
      <c r="A624">
        <f t="shared" si="19"/>
        <v>614</v>
      </c>
      <c r="B624" s="15">
        <v>469</v>
      </c>
      <c r="C624" s="16">
        <f t="shared" si="18"/>
        <v>6.1506027684462792</v>
      </c>
    </row>
    <row r="625" spans="1:3" x14ac:dyDescent="0.25">
      <c r="A625">
        <f t="shared" si="19"/>
        <v>615</v>
      </c>
      <c r="B625" s="15">
        <v>4363261</v>
      </c>
      <c r="C625" s="16">
        <f t="shared" si="18"/>
        <v>15.288730271540457</v>
      </c>
    </row>
    <row r="626" spans="1:3" x14ac:dyDescent="0.25">
      <c r="A626">
        <f t="shared" si="19"/>
        <v>616</v>
      </c>
      <c r="B626" s="15">
        <v>41962</v>
      </c>
      <c r="C626" s="16">
        <f t="shared" si="18"/>
        <v>10.644519725816647</v>
      </c>
    </row>
    <row r="627" spans="1:3" x14ac:dyDescent="0.25">
      <c r="A627">
        <f t="shared" si="19"/>
        <v>617</v>
      </c>
      <c r="B627" s="15">
        <v>547642</v>
      </c>
      <c r="C627" s="16">
        <f t="shared" si="18"/>
        <v>13.213377067775207</v>
      </c>
    </row>
    <row r="628" spans="1:3" x14ac:dyDescent="0.25">
      <c r="A628">
        <f t="shared" si="19"/>
        <v>618</v>
      </c>
      <c r="B628" s="15">
        <v>2484</v>
      </c>
      <c r="C628" s="16">
        <f t="shared" si="18"/>
        <v>7.8176254430533696</v>
      </c>
    </row>
    <row r="629" spans="1:3" x14ac:dyDescent="0.25">
      <c r="A629">
        <f t="shared" si="19"/>
        <v>619</v>
      </c>
      <c r="B629" s="15">
        <v>5617</v>
      </c>
      <c r="C629" s="16">
        <f t="shared" si="18"/>
        <v>8.633552992532433</v>
      </c>
    </row>
    <row r="630" spans="1:3" x14ac:dyDescent="0.25">
      <c r="A630">
        <f t="shared" si="19"/>
        <v>620</v>
      </c>
      <c r="B630" s="15">
        <v>10446</v>
      </c>
      <c r="C630" s="16">
        <f t="shared" si="18"/>
        <v>9.2539744089962443</v>
      </c>
    </row>
    <row r="631" spans="1:3" x14ac:dyDescent="0.25">
      <c r="A631">
        <f t="shared" si="19"/>
        <v>621</v>
      </c>
      <c r="B631" s="15">
        <v>238094</v>
      </c>
      <c r="C631" s="16">
        <f t="shared" si="18"/>
        <v>12.380420832661432</v>
      </c>
    </row>
    <row r="632" spans="1:3" x14ac:dyDescent="0.25">
      <c r="A632">
        <f t="shared" si="19"/>
        <v>622</v>
      </c>
      <c r="B632" s="15">
        <v>167557</v>
      </c>
      <c r="C632" s="16">
        <f t="shared" si="18"/>
        <v>12.029078870866316</v>
      </c>
    </row>
    <row r="633" spans="1:3" x14ac:dyDescent="0.25">
      <c r="A633">
        <f t="shared" si="19"/>
        <v>623</v>
      </c>
      <c r="B633" s="15">
        <v>3368</v>
      </c>
      <c r="C633" s="16">
        <f t="shared" si="18"/>
        <v>8.1220743753622173</v>
      </c>
    </row>
    <row r="634" spans="1:3" x14ac:dyDescent="0.25">
      <c r="A634">
        <f t="shared" si="19"/>
        <v>624</v>
      </c>
      <c r="B634" s="15">
        <v>3158</v>
      </c>
      <c r="C634" s="16">
        <f t="shared" si="18"/>
        <v>8.0576941948155874</v>
      </c>
    </row>
    <row r="635" spans="1:3" x14ac:dyDescent="0.25">
      <c r="A635">
        <f t="shared" si="19"/>
        <v>625</v>
      </c>
      <c r="B635" s="15">
        <v>1230</v>
      </c>
      <c r="C635" s="16">
        <f t="shared" si="18"/>
        <v>7.114769448366463</v>
      </c>
    </row>
    <row r="636" spans="1:3" x14ac:dyDescent="0.25">
      <c r="A636">
        <f t="shared" si="19"/>
        <v>626</v>
      </c>
      <c r="B636" s="15">
        <v>16</v>
      </c>
      <c r="C636" s="16">
        <f t="shared" si="18"/>
        <v>2.7725887222397811</v>
      </c>
    </row>
    <row r="637" spans="1:3" x14ac:dyDescent="0.25">
      <c r="A637">
        <f t="shared" si="19"/>
        <v>627</v>
      </c>
      <c r="B637" s="15">
        <v>20085</v>
      </c>
      <c r="C637" s="16">
        <f t="shared" si="18"/>
        <v>9.9077285467933827</v>
      </c>
    </row>
    <row r="638" spans="1:3" x14ac:dyDescent="0.25">
      <c r="A638">
        <f t="shared" si="19"/>
        <v>628</v>
      </c>
      <c r="B638" s="15">
        <v>4294</v>
      </c>
      <c r="C638" s="16">
        <f t="shared" si="18"/>
        <v>8.3649739784387265</v>
      </c>
    </row>
    <row r="639" spans="1:3" x14ac:dyDescent="0.25">
      <c r="A639">
        <f t="shared" si="19"/>
        <v>629</v>
      </c>
      <c r="B639" s="15">
        <v>1267</v>
      </c>
      <c r="C639" s="16">
        <f t="shared" si="18"/>
        <v>7.1444071803211386</v>
      </c>
    </row>
    <row r="640" spans="1:3" x14ac:dyDescent="0.25">
      <c r="A640">
        <f t="shared" si="19"/>
        <v>630</v>
      </c>
      <c r="B640" s="15">
        <v>1347</v>
      </c>
      <c r="C640" s="16">
        <f t="shared" si="18"/>
        <v>7.2056351764103637</v>
      </c>
    </row>
    <row r="641" spans="1:3" x14ac:dyDescent="0.25">
      <c r="A641">
        <f t="shared" si="19"/>
        <v>631</v>
      </c>
      <c r="B641" s="15">
        <v>423559</v>
      </c>
      <c r="C641" s="16">
        <f t="shared" si="18"/>
        <v>12.956448098601005</v>
      </c>
    </row>
    <row r="642" spans="1:3" x14ac:dyDescent="0.25">
      <c r="A642">
        <f t="shared" si="19"/>
        <v>632</v>
      </c>
      <c r="B642" s="15">
        <v>3245</v>
      </c>
      <c r="C642" s="16">
        <f t="shared" si="18"/>
        <v>8.0848706291381909</v>
      </c>
    </row>
    <row r="643" spans="1:3" x14ac:dyDescent="0.25">
      <c r="A643">
        <f t="shared" si="19"/>
        <v>633</v>
      </c>
      <c r="B643" s="15">
        <v>6881</v>
      </c>
      <c r="C643" s="16">
        <f t="shared" si="18"/>
        <v>8.8365192692024799</v>
      </c>
    </row>
    <row r="644" spans="1:3" x14ac:dyDescent="0.25">
      <c r="A644">
        <f t="shared" si="19"/>
        <v>634</v>
      </c>
      <c r="B644" s="15">
        <v>26245</v>
      </c>
      <c r="C644" s="16">
        <f t="shared" si="18"/>
        <v>10.175230773686399</v>
      </c>
    </row>
    <row r="645" spans="1:3" x14ac:dyDescent="0.25">
      <c r="A645">
        <f t="shared" si="19"/>
        <v>635</v>
      </c>
      <c r="B645" s="15">
        <v>2162</v>
      </c>
      <c r="C645" s="16">
        <f t="shared" si="18"/>
        <v>7.6787889981991535</v>
      </c>
    </row>
    <row r="646" spans="1:3" x14ac:dyDescent="0.25">
      <c r="A646">
        <f t="shared" si="19"/>
        <v>636</v>
      </c>
      <c r="B646" s="15">
        <v>794</v>
      </c>
      <c r="C646" s="16">
        <f t="shared" si="18"/>
        <v>6.6770834612471361</v>
      </c>
    </row>
    <row r="647" spans="1:3" x14ac:dyDescent="0.25">
      <c r="A647">
        <f t="shared" si="19"/>
        <v>637</v>
      </c>
      <c r="B647" s="15">
        <v>6933</v>
      </c>
      <c r="C647" s="16">
        <f t="shared" si="18"/>
        <v>8.84404789894249</v>
      </c>
    </row>
    <row r="648" spans="1:3" x14ac:dyDescent="0.25">
      <c r="A648">
        <f t="shared" si="19"/>
        <v>638</v>
      </c>
      <c r="B648" s="15">
        <v>472</v>
      </c>
      <c r="C648" s="16">
        <f t="shared" si="18"/>
        <v>6.156978985585555</v>
      </c>
    </row>
    <row r="649" spans="1:3" x14ac:dyDescent="0.25">
      <c r="A649">
        <f t="shared" si="19"/>
        <v>639</v>
      </c>
      <c r="B649" s="15">
        <v>11661</v>
      </c>
      <c r="C649" s="16">
        <f t="shared" si="18"/>
        <v>9.3640052195203332</v>
      </c>
    </row>
    <row r="650" spans="1:3" x14ac:dyDescent="0.25">
      <c r="A650">
        <f t="shared" si="19"/>
        <v>640</v>
      </c>
      <c r="B650" s="15">
        <v>3896</v>
      </c>
      <c r="C650" s="16">
        <f t="shared" si="18"/>
        <v>8.2677056647624259</v>
      </c>
    </row>
    <row r="651" spans="1:3" x14ac:dyDescent="0.25">
      <c r="A651">
        <f t="shared" si="19"/>
        <v>641</v>
      </c>
      <c r="B651" s="15">
        <v>93</v>
      </c>
      <c r="C651" s="16">
        <f t="shared" si="18"/>
        <v>4.5325994931532563</v>
      </c>
    </row>
    <row r="652" spans="1:3" x14ac:dyDescent="0.25">
      <c r="A652">
        <f t="shared" si="19"/>
        <v>642</v>
      </c>
      <c r="B652" s="15">
        <v>72366</v>
      </c>
      <c r="C652" s="16">
        <f t="shared" ref="C652:C715" si="20">LN(B652)</f>
        <v>11.189491854811298</v>
      </c>
    </row>
    <row r="653" spans="1:3" x14ac:dyDescent="0.25">
      <c r="A653">
        <f t="shared" ref="A653:A716" si="21">A652+1</f>
        <v>643</v>
      </c>
      <c r="B653" s="15">
        <v>1710</v>
      </c>
      <c r="C653" s="16">
        <f t="shared" si="20"/>
        <v>7.4442486494967053</v>
      </c>
    </row>
    <row r="654" spans="1:3" x14ac:dyDescent="0.25">
      <c r="A654">
        <f t="shared" si="21"/>
        <v>644</v>
      </c>
      <c r="B654" s="15">
        <v>590</v>
      </c>
      <c r="C654" s="16">
        <f t="shared" si="20"/>
        <v>6.3801225368997647</v>
      </c>
    </row>
    <row r="655" spans="1:3" x14ac:dyDescent="0.25">
      <c r="A655">
        <f t="shared" si="21"/>
        <v>645</v>
      </c>
      <c r="B655" s="15">
        <v>94</v>
      </c>
      <c r="C655" s="16">
        <f t="shared" si="20"/>
        <v>4.5432947822700038</v>
      </c>
    </row>
    <row r="656" spans="1:3" x14ac:dyDescent="0.25">
      <c r="A656">
        <f t="shared" si="21"/>
        <v>646</v>
      </c>
      <c r="B656" s="15">
        <v>9896</v>
      </c>
      <c r="C656" s="16">
        <f t="shared" si="20"/>
        <v>9.1998859140723237</v>
      </c>
    </row>
    <row r="657" spans="1:3" x14ac:dyDescent="0.25">
      <c r="A657">
        <f t="shared" si="21"/>
        <v>647</v>
      </c>
      <c r="B657" s="15">
        <v>86123</v>
      </c>
      <c r="C657" s="16">
        <f t="shared" si="20"/>
        <v>11.363531785985366</v>
      </c>
    </row>
    <row r="658" spans="1:3" x14ac:dyDescent="0.25">
      <c r="A658">
        <f t="shared" si="21"/>
        <v>648</v>
      </c>
      <c r="B658" s="15">
        <v>5453</v>
      </c>
      <c r="C658" s="16">
        <f t="shared" si="20"/>
        <v>8.6039211949260608</v>
      </c>
    </row>
    <row r="659" spans="1:3" x14ac:dyDescent="0.25">
      <c r="A659">
        <f t="shared" si="21"/>
        <v>649</v>
      </c>
      <c r="B659" s="15">
        <v>461</v>
      </c>
      <c r="C659" s="16">
        <f t="shared" si="20"/>
        <v>6.1333980429966486</v>
      </c>
    </row>
    <row r="660" spans="1:3" x14ac:dyDescent="0.25">
      <c r="A660">
        <f t="shared" si="21"/>
        <v>650</v>
      </c>
      <c r="B660" s="15">
        <v>73694</v>
      </c>
      <c r="C660" s="16">
        <f t="shared" si="20"/>
        <v>11.207676663737175</v>
      </c>
    </row>
    <row r="661" spans="1:3" x14ac:dyDescent="0.25">
      <c r="A661">
        <f t="shared" si="21"/>
        <v>651</v>
      </c>
      <c r="B661" s="15">
        <v>411434</v>
      </c>
      <c r="C661" s="16">
        <f t="shared" si="20"/>
        <v>12.927403897414214</v>
      </c>
    </row>
    <row r="662" spans="1:3" x14ac:dyDescent="0.25">
      <c r="A662">
        <f t="shared" si="21"/>
        <v>652</v>
      </c>
      <c r="B662" s="15">
        <v>252</v>
      </c>
      <c r="C662" s="16">
        <f t="shared" si="20"/>
        <v>5.5294290875114234</v>
      </c>
    </row>
    <row r="663" spans="1:3" x14ac:dyDescent="0.25">
      <c r="A663">
        <f t="shared" si="21"/>
        <v>653</v>
      </c>
      <c r="B663" s="15">
        <v>19008</v>
      </c>
      <c r="C663" s="16">
        <f t="shared" si="20"/>
        <v>9.8526152221623722</v>
      </c>
    </row>
    <row r="664" spans="1:3" x14ac:dyDescent="0.25">
      <c r="A664">
        <f t="shared" si="21"/>
        <v>654</v>
      </c>
      <c r="B664" s="15">
        <v>287</v>
      </c>
      <c r="C664" s="16">
        <f t="shared" si="20"/>
        <v>5.6594822157596214</v>
      </c>
    </row>
    <row r="665" spans="1:3" x14ac:dyDescent="0.25">
      <c r="A665">
        <f t="shared" si="21"/>
        <v>655</v>
      </c>
      <c r="B665" s="15">
        <v>424</v>
      </c>
      <c r="C665" s="16">
        <f t="shared" si="20"/>
        <v>6.0497334552319577</v>
      </c>
    </row>
    <row r="666" spans="1:3" x14ac:dyDescent="0.25">
      <c r="A666">
        <f t="shared" si="21"/>
        <v>656</v>
      </c>
      <c r="B666" s="15">
        <v>68</v>
      </c>
      <c r="C666" s="16">
        <f t="shared" si="20"/>
        <v>4.219507705176107</v>
      </c>
    </row>
    <row r="667" spans="1:3" x14ac:dyDescent="0.25">
      <c r="A667">
        <f t="shared" si="21"/>
        <v>657</v>
      </c>
      <c r="B667" s="15">
        <v>142</v>
      </c>
      <c r="C667" s="16">
        <f t="shared" si="20"/>
        <v>4.9558270576012609</v>
      </c>
    </row>
    <row r="668" spans="1:3" x14ac:dyDescent="0.25">
      <c r="A668">
        <f t="shared" si="21"/>
        <v>658</v>
      </c>
      <c r="B668" s="15">
        <v>94</v>
      </c>
      <c r="C668" s="16">
        <f t="shared" si="20"/>
        <v>4.5432947822700038</v>
      </c>
    </row>
    <row r="669" spans="1:3" x14ac:dyDescent="0.25">
      <c r="A669">
        <f t="shared" si="21"/>
        <v>659</v>
      </c>
      <c r="B669" s="15">
        <v>274</v>
      </c>
      <c r="C669" s="16">
        <f t="shared" si="20"/>
        <v>5.6131281063880705</v>
      </c>
    </row>
    <row r="670" spans="1:3" x14ac:dyDescent="0.25">
      <c r="A670">
        <f t="shared" si="21"/>
        <v>660</v>
      </c>
      <c r="B670" s="15">
        <v>74535</v>
      </c>
      <c r="C670" s="16">
        <f t="shared" si="20"/>
        <v>11.219024092704531</v>
      </c>
    </row>
    <row r="671" spans="1:3" x14ac:dyDescent="0.25">
      <c r="A671">
        <f t="shared" si="21"/>
        <v>661</v>
      </c>
      <c r="B671" s="15">
        <v>7892</v>
      </c>
      <c r="C671" s="16">
        <f t="shared" si="20"/>
        <v>8.9736048671425053</v>
      </c>
    </row>
    <row r="672" spans="1:3" x14ac:dyDescent="0.25">
      <c r="A672">
        <f t="shared" si="21"/>
        <v>662</v>
      </c>
      <c r="B672" s="15">
        <v>4697441</v>
      </c>
      <c r="C672" s="16">
        <f t="shared" si="20"/>
        <v>15.362528450318608</v>
      </c>
    </row>
    <row r="673" spans="1:3" x14ac:dyDescent="0.25">
      <c r="A673">
        <f t="shared" si="21"/>
        <v>663</v>
      </c>
      <c r="B673" s="15">
        <v>2014</v>
      </c>
      <c r="C673" s="16">
        <f t="shared" si="20"/>
        <v>7.6078780732785072</v>
      </c>
    </row>
    <row r="674" spans="1:3" x14ac:dyDescent="0.25">
      <c r="A674">
        <f t="shared" si="21"/>
        <v>664</v>
      </c>
      <c r="B674" s="15">
        <v>2931</v>
      </c>
      <c r="C674" s="16">
        <f t="shared" si="20"/>
        <v>7.9830989407108923</v>
      </c>
    </row>
    <row r="675" spans="1:3" x14ac:dyDescent="0.25">
      <c r="A675">
        <f t="shared" si="21"/>
        <v>665</v>
      </c>
      <c r="B675" s="15">
        <v>612796</v>
      </c>
      <c r="C675" s="16">
        <f t="shared" si="20"/>
        <v>13.325787369972071</v>
      </c>
    </row>
    <row r="676" spans="1:3" x14ac:dyDescent="0.25">
      <c r="A676">
        <f t="shared" si="21"/>
        <v>666</v>
      </c>
      <c r="B676" s="15">
        <v>4079</v>
      </c>
      <c r="C676" s="16">
        <f t="shared" si="20"/>
        <v>8.3136071393175577</v>
      </c>
    </row>
    <row r="677" spans="1:3" x14ac:dyDescent="0.25">
      <c r="A677">
        <f t="shared" si="21"/>
        <v>667</v>
      </c>
      <c r="B677" s="15">
        <v>150395</v>
      </c>
      <c r="C677" s="16">
        <f t="shared" si="20"/>
        <v>11.921020445264409</v>
      </c>
    </row>
    <row r="678" spans="1:3" x14ac:dyDescent="0.25">
      <c r="A678">
        <f t="shared" si="21"/>
        <v>668</v>
      </c>
      <c r="B678" s="15">
        <v>4893</v>
      </c>
      <c r="C678" s="16">
        <f t="shared" si="20"/>
        <v>8.4955608912891236</v>
      </c>
    </row>
    <row r="679" spans="1:3" x14ac:dyDescent="0.25">
      <c r="A679">
        <f t="shared" si="21"/>
        <v>669</v>
      </c>
      <c r="B679" s="15">
        <v>14865</v>
      </c>
      <c r="C679" s="16">
        <f t="shared" si="20"/>
        <v>9.6067647354321988</v>
      </c>
    </row>
    <row r="680" spans="1:3" x14ac:dyDescent="0.25">
      <c r="A680">
        <f t="shared" si="21"/>
        <v>670</v>
      </c>
      <c r="B680" s="15">
        <v>4436</v>
      </c>
      <c r="C680" s="16">
        <f t="shared" si="20"/>
        <v>8.3975083484702573</v>
      </c>
    </row>
    <row r="681" spans="1:3" x14ac:dyDescent="0.25">
      <c r="A681">
        <f t="shared" si="21"/>
        <v>671</v>
      </c>
      <c r="B681" s="15">
        <v>97472</v>
      </c>
      <c r="C681" s="16">
        <f t="shared" si="20"/>
        <v>11.487320436254834</v>
      </c>
    </row>
    <row r="682" spans="1:3" x14ac:dyDescent="0.25">
      <c r="A682">
        <f t="shared" si="21"/>
        <v>672</v>
      </c>
      <c r="B682" s="15">
        <v>863</v>
      </c>
      <c r="C682" s="16">
        <f t="shared" si="20"/>
        <v>6.7604146910834277</v>
      </c>
    </row>
    <row r="683" spans="1:3" x14ac:dyDescent="0.25">
      <c r="A683">
        <f t="shared" si="21"/>
        <v>673</v>
      </c>
      <c r="B683" s="15">
        <v>10743</v>
      </c>
      <c r="C683" s="16">
        <f t="shared" si="20"/>
        <v>9.2820096586665422</v>
      </c>
    </row>
    <row r="684" spans="1:3" x14ac:dyDescent="0.25">
      <c r="A684">
        <f t="shared" si="21"/>
        <v>674</v>
      </c>
      <c r="B684" s="15">
        <v>898</v>
      </c>
      <c r="C684" s="16">
        <f t="shared" si="20"/>
        <v>6.8001700683021999</v>
      </c>
    </row>
    <row r="685" spans="1:3" x14ac:dyDescent="0.25">
      <c r="A685">
        <f t="shared" si="21"/>
        <v>675</v>
      </c>
      <c r="B685" s="15">
        <v>5505</v>
      </c>
      <c r="C685" s="16">
        <f t="shared" si="20"/>
        <v>8.6134120491567803</v>
      </c>
    </row>
    <row r="686" spans="1:3" x14ac:dyDescent="0.25">
      <c r="A686">
        <f t="shared" si="21"/>
        <v>676</v>
      </c>
      <c r="B686" s="15">
        <v>288</v>
      </c>
      <c r="C686" s="16">
        <f t="shared" si="20"/>
        <v>5.6629604801359461</v>
      </c>
    </row>
    <row r="687" spans="1:3" x14ac:dyDescent="0.25">
      <c r="A687">
        <f t="shared" si="21"/>
        <v>677</v>
      </c>
      <c r="B687" s="15">
        <v>668</v>
      </c>
      <c r="C687" s="16">
        <f t="shared" si="20"/>
        <v>6.5042881735366453</v>
      </c>
    </row>
    <row r="688" spans="1:3" x14ac:dyDescent="0.25">
      <c r="A688">
        <f t="shared" si="21"/>
        <v>678</v>
      </c>
      <c r="B688" s="15">
        <v>90</v>
      </c>
      <c r="C688" s="16">
        <f t="shared" si="20"/>
        <v>4.499809670330265</v>
      </c>
    </row>
    <row r="689" spans="1:3" x14ac:dyDescent="0.25">
      <c r="A689">
        <f t="shared" si="21"/>
        <v>679</v>
      </c>
      <c r="B689" s="15">
        <v>481</v>
      </c>
      <c r="C689" s="16">
        <f t="shared" si="20"/>
        <v>6.1758672701057611</v>
      </c>
    </row>
    <row r="690" spans="1:3" x14ac:dyDescent="0.25">
      <c r="A690">
        <f t="shared" si="21"/>
        <v>680</v>
      </c>
      <c r="B690" s="15">
        <v>19877</v>
      </c>
      <c r="C690" s="16">
        <f t="shared" si="20"/>
        <v>9.8973185633905985</v>
      </c>
    </row>
    <row r="691" spans="1:3" x14ac:dyDescent="0.25">
      <c r="A691">
        <f t="shared" si="21"/>
        <v>681</v>
      </c>
      <c r="B691" s="15">
        <v>392</v>
      </c>
      <c r="C691" s="16">
        <f t="shared" si="20"/>
        <v>5.9712618397904622</v>
      </c>
    </row>
    <row r="692" spans="1:3" x14ac:dyDescent="0.25">
      <c r="A692">
        <f t="shared" si="21"/>
        <v>682</v>
      </c>
      <c r="B692" s="15">
        <v>2</v>
      </c>
      <c r="C692" s="16">
        <f t="shared" si="20"/>
        <v>0.69314718055994529</v>
      </c>
    </row>
    <row r="693" spans="1:3" x14ac:dyDescent="0.25">
      <c r="A693">
        <f t="shared" si="21"/>
        <v>683</v>
      </c>
      <c r="B693" s="15">
        <v>93</v>
      </c>
      <c r="C693" s="16">
        <f t="shared" si="20"/>
        <v>4.5325994931532563</v>
      </c>
    </row>
    <row r="694" spans="1:3" x14ac:dyDescent="0.25">
      <c r="A694">
        <f t="shared" si="21"/>
        <v>684</v>
      </c>
      <c r="B694" s="15">
        <v>5760</v>
      </c>
      <c r="C694" s="16">
        <f t="shared" si="20"/>
        <v>8.6586927536899374</v>
      </c>
    </row>
    <row r="695" spans="1:3" x14ac:dyDescent="0.25">
      <c r="A695">
        <f t="shared" si="21"/>
        <v>685</v>
      </c>
      <c r="B695" s="15">
        <v>267410</v>
      </c>
      <c r="C695" s="16">
        <f t="shared" si="20"/>
        <v>12.49653834010854</v>
      </c>
    </row>
    <row r="696" spans="1:3" x14ac:dyDescent="0.25">
      <c r="A696">
        <f t="shared" si="21"/>
        <v>686</v>
      </c>
      <c r="B696" s="15">
        <v>10983</v>
      </c>
      <c r="C696" s="16">
        <f t="shared" si="20"/>
        <v>9.3041039017883467</v>
      </c>
    </row>
    <row r="697" spans="1:3" x14ac:dyDescent="0.25">
      <c r="A697">
        <f t="shared" si="21"/>
        <v>687</v>
      </c>
      <c r="B697" s="15">
        <v>602</v>
      </c>
      <c r="C697" s="16">
        <f t="shared" si="20"/>
        <v>6.4002574453088208</v>
      </c>
    </row>
    <row r="698" spans="1:3" x14ac:dyDescent="0.25">
      <c r="A698">
        <f t="shared" si="21"/>
        <v>688</v>
      </c>
      <c r="B698" s="15">
        <v>471</v>
      </c>
      <c r="C698" s="16">
        <f t="shared" si="20"/>
        <v>6.1548580940164177</v>
      </c>
    </row>
    <row r="699" spans="1:3" x14ac:dyDescent="0.25">
      <c r="A699">
        <f t="shared" si="21"/>
        <v>689</v>
      </c>
      <c r="B699" s="15">
        <v>292</v>
      </c>
      <c r="C699" s="16">
        <f t="shared" si="20"/>
        <v>5.6767538022682817</v>
      </c>
    </row>
    <row r="700" spans="1:3" x14ac:dyDescent="0.25">
      <c r="A700">
        <f t="shared" si="21"/>
        <v>690</v>
      </c>
      <c r="B700" s="15">
        <v>52702</v>
      </c>
      <c r="C700" s="16">
        <f t="shared" si="20"/>
        <v>10.872408684473482</v>
      </c>
    </row>
    <row r="701" spans="1:3" x14ac:dyDescent="0.25">
      <c r="A701">
        <f t="shared" si="21"/>
        <v>691</v>
      </c>
      <c r="B701" s="15">
        <v>5361</v>
      </c>
      <c r="C701" s="16">
        <f t="shared" si="20"/>
        <v>8.5869058038275377</v>
      </c>
    </row>
    <row r="702" spans="1:3" x14ac:dyDescent="0.25">
      <c r="A702">
        <f t="shared" si="21"/>
        <v>692</v>
      </c>
      <c r="B702" s="15">
        <v>2866</v>
      </c>
      <c r="C702" s="16">
        <f t="shared" si="20"/>
        <v>7.9606726083881174</v>
      </c>
    </row>
    <row r="703" spans="1:3" x14ac:dyDescent="0.25">
      <c r="A703">
        <f t="shared" si="21"/>
        <v>693</v>
      </c>
      <c r="B703" s="15">
        <v>2327</v>
      </c>
      <c r="C703" s="16">
        <f t="shared" si="20"/>
        <v>7.7523351633022921</v>
      </c>
    </row>
    <row r="704" spans="1:3" x14ac:dyDescent="0.25">
      <c r="A704">
        <f t="shared" si="21"/>
        <v>694</v>
      </c>
      <c r="B704" s="15">
        <v>1711</v>
      </c>
      <c r="C704" s="16">
        <f t="shared" si="20"/>
        <v>7.4448332738921934</v>
      </c>
    </row>
    <row r="705" spans="1:3" x14ac:dyDescent="0.25">
      <c r="A705">
        <f t="shared" si="21"/>
        <v>695</v>
      </c>
      <c r="B705" s="15">
        <v>25358</v>
      </c>
      <c r="C705" s="16">
        <f t="shared" si="20"/>
        <v>10.140849541087894</v>
      </c>
    </row>
    <row r="706" spans="1:3" x14ac:dyDescent="0.25">
      <c r="A706">
        <f t="shared" si="21"/>
        <v>696</v>
      </c>
      <c r="B706" s="15">
        <v>965</v>
      </c>
      <c r="C706" s="16">
        <f t="shared" si="20"/>
        <v>6.8721281013389861</v>
      </c>
    </row>
    <row r="707" spans="1:3" x14ac:dyDescent="0.25">
      <c r="A707">
        <f t="shared" si="21"/>
        <v>697</v>
      </c>
      <c r="B707" s="15">
        <v>24910</v>
      </c>
      <c r="C707" s="16">
        <f t="shared" si="20"/>
        <v>10.123024608256227</v>
      </c>
    </row>
    <row r="708" spans="1:3" x14ac:dyDescent="0.25">
      <c r="A708">
        <f t="shared" si="21"/>
        <v>698</v>
      </c>
      <c r="B708" s="15">
        <v>60</v>
      </c>
      <c r="C708" s="16">
        <f t="shared" si="20"/>
        <v>4.0943445622221004</v>
      </c>
    </row>
    <row r="709" spans="1:3" x14ac:dyDescent="0.25">
      <c r="A709">
        <f t="shared" si="21"/>
        <v>699</v>
      </c>
      <c r="B709" s="15">
        <v>5331</v>
      </c>
      <c r="C709" s="16">
        <f t="shared" si="20"/>
        <v>8.581294116822761</v>
      </c>
    </row>
    <row r="710" spans="1:3" x14ac:dyDescent="0.25">
      <c r="A710">
        <f t="shared" si="21"/>
        <v>700</v>
      </c>
      <c r="B710" s="15">
        <v>5840</v>
      </c>
      <c r="C710" s="16">
        <f t="shared" si="20"/>
        <v>8.6724860758222722</v>
      </c>
    </row>
    <row r="711" spans="1:3" x14ac:dyDescent="0.25">
      <c r="A711">
        <f t="shared" si="21"/>
        <v>701</v>
      </c>
      <c r="B711" s="15">
        <v>13657</v>
      </c>
      <c r="C711" s="16">
        <f t="shared" si="20"/>
        <v>9.5220074896784244</v>
      </c>
    </row>
    <row r="712" spans="1:3" x14ac:dyDescent="0.25">
      <c r="A712">
        <f t="shared" si="21"/>
        <v>702</v>
      </c>
      <c r="B712" s="15">
        <v>9158</v>
      </c>
      <c r="C712" s="16">
        <f t="shared" si="20"/>
        <v>9.1223830932170404</v>
      </c>
    </row>
    <row r="713" spans="1:3" x14ac:dyDescent="0.25">
      <c r="A713">
        <f t="shared" si="21"/>
        <v>703</v>
      </c>
      <c r="B713" s="15">
        <v>4350</v>
      </c>
      <c r="C713" s="16">
        <f t="shared" si="20"/>
        <v>8.3779311240827301</v>
      </c>
    </row>
    <row r="714" spans="1:3" x14ac:dyDescent="0.25">
      <c r="A714">
        <f t="shared" si="21"/>
        <v>704</v>
      </c>
      <c r="B714" s="15">
        <v>2306</v>
      </c>
      <c r="C714" s="16">
        <f t="shared" si="20"/>
        <v>7.7432697008290043</v>
      </c>
    </row>
    <row r="715" spans="1:3" x14ac:dyDescent="0.25">
      <c r="A715">
        <f t="shared" si="21"/>
        <v>705</v>
      </c>
      <c r="B715" s="15">
        <v>44093</v>
      </c>
      <c r="C715" s="16">
        <f t="shared" si="20"/>
        <v>10.694056318677243</v>
      </c>
    </row>
    <row r="716" spans="1:3" x14ac:dyDescent="0.25">
      <c r="A716">
        <f t="shared" si="21"/>
        <v>706</v>
      </c>
      <c r="B716" s="15">
        <v>41675</v>
      </c>
      <c r="C716" s="16">
        <f t="shared" ref="C716:C779" si="22">LN(B716)</f>
        <v>10.637656707618994</v>
      </c>
    </row>
    <row r="717" spans="1:3" x14ac:dyDescent="0.25">
      <c r="A717">
        <f t="shared" ref="A717:A780" si="23">A716+1</f>
        <v>707</v>
      </c>
      <c r="B717" s="15">
        <v>12133</v>
      </c>
      <c r="C717" s="16">
        <f t="shared" si="22"/>
        <v>9.4036842920518726</v>
      </c>
    </row>
    <row r="718" spans="1:3" x14ac:dyDescent="0.25">
      <c r="A718">
        <f t="shared" si="23"/>
        <v>708</v>
      </c>
      <c r="B718" s="15">
        <v>24992</v>
      </c>
      <c r="C718" s="16">
        <f t="shared" si="22"/>
        <v>10.126311052639412</v>
      </c>
    </row>
    <row r="719" spans="1:3" x14ac:dyDescent="0.25">
      <c r="A719">
        <f t="shared" si="23"/>
        <v>709</v>
      </c>
      <c r="B719" s="15">
        <v>3601</v>
      </c>
      <c r="C719" s="16">
        <f t="shared" si="22"/>
        <v>8.1889668636488757</v>
      </c>
    </row>
    <row r="720" spans="1:3" x14ac:dyDescent="0.25">
      <c r="A720">
        <f t="shared" si="23"/>
        <v>710</v>
      </c>
      <c r="B720" s="15">
        <v>43966</v>
      </c>
      <c r="C720" s="16">
        <f t="shared" si="22"/>
        <v>10.691171886920062</v>
      </c>
    </row>
    <row r="721" spans="1:3" x14ac:dyDescent="0.25">
      <c r="A721">
        <f t="shared" si="23"/>
        <v>711</v>
      </c>
      <c r="B721" s="15">
        <v>69</v>
      </c>
      <c r="C721" s="16">
        <f t="shared" si="22"/>
        <v>4.2341065045972597</v>
      </c>
    </row>
    <row r="722" spans="1:3" x14ac:dyDescent="0.25">
      <c r="A722">
        <f t="shared" si="23"/>
        <v>712</v>
      </c>
      <c r="B722" s="15">
        <v>278012</v>
      </c>
      <c r="C722" s="16">
        <f t="shared" si="22"/>
        <v>12.535419557208797</v>
      </c>
    </row>
    <row r="723" spans="1:3" x14ac:dyDescent="0.25">
      <c r="A723">
        <f t="shared" si="23"/>
        <v>713</v>
      </c>
      <c r="B723" s="15">
        <v>2345</v>
      </c>
      <c r="C723" s="16">
        <f t="shared" si="22"/>
        <v>7.7600406808803797</v>
      </c>
    </row>
    <row r="724" spans="1:3" x14ac:dyDescent="0.25">
      <c r="A724">
        <f t="shared" si="23"/>
        <v>714</v>
      </c>
      <c r="B724" s="15">
        <v>899</v>
      </c>
      <c r="C724" s="16">
        <f t="shared" si="22"/>
        <v>6.80128303447162</v>
      </c>
    </row>
    <row r="725" spans="1:3" x14ac:dyDescent="0.25">
      <c r="A725">
        <f t="shared" si="23"/>
        <v>715</v>
      </c>
      <c r="B725" s="15">
        <v>931203</v>
      </c>
      <c r="C725" s="16">
        <f t="shared" si="22"/>
        <v>13.744232577603606</v>
      </c>
    </row>
    <row r="726" spans="1:3" x14ac:dyDescent="0.25">
      <c r="A726">
        <f t="shared" si="23"/>
        <v>716</v>
      </c>
      <c r="B726" s="15">
        <v>98</v>
      </c>
      <c r="C726" s="16">
        <f t="shared" si="22"/>
        <v>4.5849674786705723</v>
      </c>
    </row>
    <row r="727" spans="1:3" x14ac:dyDescent="0.25">
      <c r="A727">
        <f t="shared" si="23"/>
        <v>717</v>
      </c>
      <c r="B727" s="15">
        <v>1264077</v>
      </c>
      <c r="C727" s="16">
        <f t="shared" si="22"/>
        <v>14.04985276955505</v>
      </c>
    </row>
    <row r="728" spans="1:3" x14ac:dyDescent="0.25">
      <c r="A728">
        <f t="shared" si="23"/>
        <v>718</v>
      </c>
      <c r="B728" s="15">
        <v>350</v>
      </c>
      <c r="C728" s="16">
        <f t="shared" si="22"/>
        <v>5.857933154483459</v>
      </c>
    </row>
    <row r="729" spans="1:3" x14ac:dyDescent="0.25">
      <c r="A729">
        <f t="shared" si="23"/>
        <v>719</v>
      </c>
      <c r="B729" s="15">
        <v>616</v>
      </c>
      <c r="C729" s="16">
        <f t="shared" si="22"/>
        <v>6.4232469635335194</v>
      </c>
    </row>
    <row r="730" spans="1:3" x14ac:dyDescent="0.25">
      <c r="A730">
        <f t="shared" si="23"/>
        <v>720</v>
      </c>
      <c r="B730" s="15">
        <v>1223939</v>
      </c>
      <c r="C730" s="16">
        <f t="shared" si="22"/>
        <v>14.017584904211217</v>
      </c>
    </row>
    <row r="731" spans="1:3" x14ac:dyDescent="0.25">
      <c r="A731">
        <f t="shared" si="23"/>
        <v>721</v>
      </c>
      <c r="B731" s="15">
        <v>3227</v>
      </c>
      <c r="C731" s="16">
        <f t="shared" si="22"/>
        <v>8.0793081920519612</v>
      </c>
    </row>
    <row r="732" spans="1:3" x14ac:dyDescent="0.25">
      <c r="A732">
        <f t="shared" si="23"/>
        <v>722</v>
      </c>
      <c r="B732" s="15">
        <v>992</v>
      </c>
      <c r="C732" s="16">
        <f t="shared" si="22"/>
        <v>6.8997231072848724</v>
      </c>
    </row>
    <row r="733" spans="1:3" x14ac:dyDescent="0.25">
      <c r="A733">
        <f t="shared" si="23"/>
        <v>723</v>
      </c>
      <c r="B733" s="15">
        <v>3104</v>
      </c>
      <c r="C733" s="16">
        <f t="shared" si="22"/>
        <v>8.0404468813031098</v>
      </c>
    </row>
    <row r="734" spans="1:3" x14ac:dyDescent="0.25">
      <c r="A734">
        <f t="shared" si="23"/>
        <v>724</v>
      </c>
      <c r="B734" s="15">
        <v>1489</v>
      </c>
      <c r="C734" s="16">
        <f t="shared" si="22"/>
        <v>7.3058600326840093</v>
      </c>
    </row>
    <row r="735" spans="1:3" x14ac:dyDescent="0.25">
      <c r="A735">
        <f t="shared" si="23"/>
        <v>725</v>
      </c>
      <c r="B735" s="15">
        <v>175</v>
      </c>
      <c r="C735" s="16">
        <f t="shared" si="22"/>
        <v>5.1647859739235145</v>
      </c>
    </row>
    <row r="736" spans="1:3" x14ac:dyDescent="0.25">
      <c r="A736">
        <f t="shared" si="23"/>
        <v>726</v>
      </c>
      <c r="B736" s="15">
        <v>27273</v>
      </c>
      <c r="C736" s="16">
        <f t="shared" si="22"/>
        <v>10.213652480789968</v>
      </c>
    </row>
    <row r="737" spans="1:3" x14ac:dyDescent="0.25">
      <c r="A737">
        <f t="shared" si="23"/>
        <v>727</v>
      </c>
      <c r="B737" s="15">
        <v>4863</v>
      </c>
      <c r="C737" s="16">
        <f t="shared" si="22"/>
        <v>8.4894108104037862</v>
      </c>
    </row>
    <row r="738" spans="1:3" x14ac:dyDescent="0.25">
      <c r="A738">
        <f t="shared" si="23"/>
        <v>728</v>
      </c>
      <c r="B738" s="15">
        <v>1192</v>
      </c>
      <c r="C738" s="16">
        <f t="shared" si="22"/>
        <v>7.0833878476252954</v>
      </c>
    </row>
    <row r="739" spans="1:3" x14ac:dyDescent="0.25">
      <c r="A739">
        <f t="shared" si="23"/>
        <v>729</v>
      </c>
      <c r="B739" s="15">
        <v>1943</v>
      </c>
      <c r="C739" s="16">
        <f t="shared" si="22"/>
        <v>7.5719884493774403</v>
      </c>
    </row>
    <row r="740" spans="1:3" x14ac:dyDescent="0.25">
      <c r="A740">
        <f t="shared" si="23"/>
        <v>730</v>
      </c>
      <c r="B740" s="15">
        <v>659</v>
      </c>
      <c r="C740" s="16">
        <f t="shared" si="22"/>
        <v>6.4907235345025072</v>
      </c>
    </row>
    <row r="741" spans="1:3" x14ac:dyDescent="0.25">
      <c r="A741">
        <f t="shared" si="23"/>
        <v>731</v>
      </c>
      <c r="B741" s="15">
        <v>4814</v>
      </c>
      <c r="C741" s="16">
        <f t="shared" si="22"/>
        <v>8.4792836183430165</v>
      </c>
    </row>
    <row r="742" spans="1:3" x14ac:dyDescent="0.25">
      <c r="A742">
        <f t="shared" si="23"/>
        <v>732</v>
      </c>
      <c r="B742" s="15">
        <v>1404</v>
      </c>
      <c r="C742" s="16">
        <f t="shared" si="22"/>
        <v>7.2470805845857562</v>
      </c>
    </row>
    <row r="743" spans="1:3" x14ac:dyDescent="0.25">
      <c r="A743">
        <f t="shared" si="23"/>
        <v>733</v>
      </c>
      <c r="B743" s="15">
        <v>39</v>
      </c>
      <c r="C743" s="16">
        <f t="shared" si="22"/>
        <v>3.6635616461296463</v>
      </c>
    </row>
    <row r="744" spans="1:3" x14ac:dyDescent="0.25">
      <c r="A744">
        <f t="shared" si="23"/>
        <v>734</v>
      </c>
      <c r="B744" s="15">
        <v>1015</v>
      </c>
      <c r="C744" s="16">
        <f t="shared" si="22"/>
        <v>6.9226438914758877</v>
      </c>
    </row>
    <row r="745" spans="1:3" x14ac:dyDescent="0.25">
      <c r="A745">
        <f t="shared" si="23"/>
        <v>735</v>
      </c>
      <c r="B745" s="15">
        <v>7779</v>
      </c>
      <c r="C745" s="16">
        <f t="shared" si="22"/>
        <v>8.9591830742067735</v>
      </c>
    </row>
    <row r="746" spans="1:3" x14ac:dyDescent="0.25">
      <c r="A746">
        <f t="shared" si="23"/>
        <v>736</v>
      </c>
      <c r="B746" s="15">
        <v>16659</v>
      </c>
      <c r="C746" s="16">
        <f t="shared" si="22"/>
        <v>9.7207058899097163</v>
      </c>
    </row>
    <row r="747" spans="1:3" x14ac:dyDescent="0.25">
      <c r="A747">
        <f t="shared" si="23"/>
        <v>737</v>
      </c>
      <c r="B747" s="15">
        <v>26026</v>
      </c>
      <c r="C747" s="16">
        <f t="shared" si="22"/>
        <v>10.166851317336702</v>
      </c>
    </row>
    <row r="748" spans="1:3" x14ac:dyDescent="0.25">
      <c r="A748">
        <f t="shared" si="23"/>
        <v>738</v>
      </c>
      <c r="B748" s="15">
        <v>2798</v>
      </c>
      <c r="C748" s="16">
        <f t="shared" si="22"/>
        <v>7.9366601552254261</v>
      </c>
    </row>
    <row r="749" spans="1:3" x14ac:dyDescent="0.25">
      <c r="A749">
        <f t="shared" si="23"/>
        <v>739</v>
      </c>
      <c r="B749" s="15">
        <v>469</v>
      </c>
      <c r="C749" s="16">
        <f t="shared" si="22"/>
        <v>6.1506027684462792</v>
      </c>
    </row>
    <row r="750" spans="1:3" x14ac:dyDescent="0.25">
      <c r="A750">
        <f t="shared" si="23"/>
        <v>740</v>
      </c>
      <c r="B750" s="15">
        <v>1791</v>
      </c>
      <c r="C750" s="16">
        <f t="shared" si="22"/>
        <v>7.4905294020607114</v>
      </c>
    </row>
    <row r="751" spans="1:3" x14ac:dyDescent="0.25">
      <c r="A751">
        <f t="shared" si="23"/>
        <v>741</v>
      </c>
      <c r="B751" s="15">
        <v>81565</v>
      </c>
      <c r="C751" s="16">
        <f t="shared" si="22"/>
        <v>11.309155527370404</v>
      </c>
    </row>
    <row r="752" spans="1:3" x14ac:dyDescent="0.25">
      <c r="A752">
        <f t="shared" si="23"/>
        <v>742</v>
      </c>
      <c r="B752" s="15">
        <v>14788</v>
      </c>
      <c r="C752" s="16">
        <f t="shared" si="22"/>
        <v>9.6015713200565234</v>
      </c>
    </row>
    <row r="753" spans="1:3" x14ac:dyDescent="0.25">
      <c r="A753">
        <f t="shared" si="23"/>
        <v>743</v>
      </c>
      <c r="B753" s="15">
        <v>2151</v>
      </c>
      <c r="C753" s="16">
        <f t="shared" si="22"/>
        <v>7.6736881292677301</v>
      </c>
    </row>
    <row r="754" spans="1:3" x14ac:dyDescent="0.25">
      <c r="A754">
        <f t="shared" si="23"/>
        <v>744</v>
      </c>
      <c r="B754" s="15">
        <v>30056</v>
      </c>
      <c r="C754" s="16">
        <f t="shared" si="22"/>
        <v>10.310817587253805</v>
      </c>
    </row>
    <row r="755" spans="1:3" x14ac:dyDescent="0.25">
      <c r="A755">
        <f t="shared" si="23"/>
        <v>745</v>
      </c>
      <c r="B755" s="15">
        <v>401</v>
      </c>
      <c r="C755" s="16">
        <f t="shared" si="22"/>
        <v>5.9939614273065693</v>
      </c>
    </row>
    <row r="756" spans="1:3" x14ac:dyDescent="0.25">
      <c r="A756">
        <f t="shared" si="23"/>
        <v>746</v>
      </c>
      <c r="B756" s="15">
        <v>1082</v>
      </c>
      <c r="C756" s="16">
        <f t="shared" si="22"/>
        <v>6.9865664594064265</v>
      </c>
    </row>
    <row r="757" spans="1:3" x14ac:dyDescent="0.25">
      <c r="A757">
        <f t="shared" si="23"/>
        <v>747</v>
      </c>
      <c r="B757" s="15">
        <v>3474</v>
      </c>
      <c r="C757" s="16">
        <f t="shared" si="22"/>
        <v>8.153061946801051</v>
      </c>
    </row>
    <row r="758" spans="1:3" x14ac:dyDescent="0.25">
      <c r="A758">
        <f t="shared" si="23"/>
        <v>748</v>
      </c>
      <c r="B758" s="15">
        <v>24494</v>
      </c>
      <c r="C758" s="16">
        <f t="shared" si="22"/>
        <v>10.106183468581232</v>
      </c>
    </row>
    <row r="759" spans="1:3" x14ac:dyDescent="0.25">
      <c r="A759">
        <f t="shared" si="23"/>
        <v>749</v>
      </c>
      <c r="B759" s="15">
        <v>55958</v>
      </c>
      <c r="C759" s="16">
        <f t="shared" si="22"/>
        <v>10.932356688326582</v>
      </c>
    </row>
    <row r="760" spans="1:3" x14ac:dyDescent="0.25">
      <c r="A760">
        <f t="shared" si="23"/>
        <v>750</v>
      </c>
      <c r="B760" s="15">
        <v>963</v>
      </c>
      <c r="C760" s="16">
        <f t="shared" si="22"/>
        <v>6.8700534117981258</v>
      </c>
    </row>
    <row r="761" spans="1:3" x14ac:dyDescent="0.25">
      <c r="A761">
        <f t="shared" si="23"/>
        <v>751</v>
      </c>
      <c r="B761" s="15">
        <v>10</v>
      </c>
      <c r="C761" s="16">
        <f t="shared" si="22"/>
        <v>2.3025850929940459</v>
      </c>
    </row>
    <row r="762" spans="1:3" x14ac:dyDescent="0.25">
      <c r="A762">
        <f t="shared" si="23"/>
        <v>752</v>
      </c>
      <c r="B762" s="15">
        <v>327</v>
      </c>
      <c r="C762" s="16">
        <f t="shared" si="22"/>
        <v>5.7899601708972535</v>
      </c>
    </row>
    <row r="763" spans="1:3" x14ac:dyDescent="0.25">
      <c r="A763">
        <f t="shared" si="23"/>
        <v>753</v>
      </c>
      <c r="B763" s="15">
        <v>163</v>
      </c>
      <c r="C763" s="16">
        <f t="shared" si="22"/>
        <v>5.0937502008067623</v>
      </c>
    </row>
    <row r="764" spans="1:3" x14ac:dyDescent="0.25">
      <c r="A764">
        <f t="shared" si="23"/>
        <v>754</v>
      </c>
      <c r="B764" s="15">
        <v>768</v>
      </c>
      <c r="C764" s="16">
        <f t="shared" si="22"/>
        <v>6.6437897331476723</v>
      </c>
    </row>
    <row r="765" spans="1:3" x14ac:dyDescent="0.25">
      <c r="A765">
        <f t="shared" si="23"/>
        <v>755</v>
      </c>
      <c r="B765" s="15">
        <v>2954</v>
      </c>
      <c r="C765" s="16">
        <f t="shared" si="22"/>
        <v>7.9909154630913255</v>
      </c>
    </row>
    <row r="766" spans="1:3" x14ac:dyDescent="0.25">
      <c r="A766">
        <f t="shared" si="23"/>
        <v>756</v>
      </c>
      <c r="B766" s="15">
        <v>5121</v>
      </c>
      <c r="C766" s="16">
        <f t="shared" si="22"/>
        <v>8.54110501146255</v>
      </c>
    </row>
    <row r="767" spans="1:3" x14ac:dyDescent="0.25">
      <c r="A767">
        <f t="shared" si="23"/>
        <v>757</v>
      </c>
      <c r="B767" s="15">
        <v>4913</v>
      </c>
      <c r="C767" s="16">
        <f t="shared" si="22"/>
        <v>8.4996400321686476</v>
      </c>
    </row>
    <row r="768" spans="1:3" x14ac:dyDescent="0.25">
      <c r="A768">
        <f t="shared" si="23"/>
        <v>758</v>
      </c>
      <c r="B768" s="15">
        <v>2704542</v>
      </c>
      <c r="C768" s="16">
        <f t="shared" si="22"/>
        <v>14.810443139845802</v>
      </c>
    </row>
    <row r="769" spans="1:3" x14ac:dyDescent="0.25">
      <c r="A769">
        <f t="shared" si="23"/>
        <v>759</v>
      </c>
      <c r="B769" s="15">
        <v>3862</v>
      </c>
      <c r="C769" s="16">
        <f t="shared" si="22"/>
        <v>8.2589404629884591</v>
      </c>
    </row>
    <row r="770" spans="1:3" x14ac:dyDescent="0.25">
      <c r="A770">
        <f t="shared" si="23"/>
        <v>760</v>
      </c>
      <c r="B770" s="15">
        <v>450</v>
      </c>
      <c r="C770" s="16">
        <f t="shared" si="22"/>
        <v>6.1092475827643655</v>
      </c>
    </row>
    <row r="771" spans="1:3" x14ac:dyDescent="0.25">
      <c r="A771">
        <f t="shared" si="23"/>
        <v>761</v>
      </c>
      <c r="B771" s="15">
        <v>1772</v>
      </c>
      <c r="C771" s="16">
        <f t="shared" si="22"/>
        <v>7.4798641311650265</v>
      </c>
    </row>
    <row r="772" spans="1:3" x14ac:dyDescent="0.25">
      <c r="A772">
        <f t="shared" si="23"/>
        <v>762</v>
      </c>
      <c r="B772" s="15">
        <v>471</v>
      </c>
      <c r="C772" s="16">
        <f t="shared" si="22"/>
        <v>6.1548580940164177</v>
      </c>
    </row>
    <row r="773" spans="1:3" x14ac:dyDescent="0.25">
      <c r="A773">
        <f t="shared" si="23"/>
        <v>763</v>
      </c>
      <c r="B773" s="15">
        <v>1110</v>
      </c>
      <c r="C773" s="16">
        <f t="shared" si="22"/>
        <v>7.0121152943063798</v>
      </c>
    </row>
    <row r="774" spans="1:3" x14ac:dyDescent="0.25">
      <c r="A774">
        <f t="shared" si="23"/>
        <v>764</v>
      </c>
      <c r="B774" s="15">
        <v>46845</v>
      </c>
      <c r="C774" s="16">
        <f t="shared" si="22"/>
        <v>10.754599558385289</v>
      </c>
    </row>
    <row r="775" spans="1:3" x14ac:dyDescent="0.25">
      <c r="A775">
        <f t="shared" si="23"/>
        <v>765</v>
      </c>
      <c r="B775" s="15">
        <v>1410</v>
      </c>
      <c r="C775" s="16">
        <f t="shared" si="22"/>
        <v>7.2513449833722143</v>
      </c>
    </row>
    <row r="776" spans="1:3" x14ac:dyDescent="0.25">
      <c r="A776">
        <f t="shared" si="23"/>
        <v>766</v>
      </c>
      <c r="B776" s="15">
        <v>463</v>
      </c>
      <c r="C776" s="16">
        <f t="shared" si="22"/>
        <v>6.1377270540862341</v>
      </c>
    </row>
    <row r="777" spans="1:3" x14ac:dyDescent="0.25">
      <c r="A777">
        <f t="shared" si="23"/>
        <v>767</v>
      </c>
      <c r="B777" s="15">
        <v>69</v>
      </c>
      <c r="C777" s="16">
        <f t="shared" si="22"/>
        <v>4.2341065045972597</v>
      </c>
    </row>
    <row r="778" spans="1:3" x14ac:dyDescent="0.25">
      <c r="A778">
        <f t="shared" si="23"/>
        <v>768</v>
      </c>
      <c r="B778" s="15">
        <v>102350</v>
      </c>
      <c r="C778" s="16">
        <f t="shared" si="22"/>
        <v>11.536153591089436</v>
      </c>
    </row>
    <row r="779" spans="1:3" x14ac:dyDescent="0.25">
      <c r="A779">
        <f t="shared" si="23"/>
        <v>769</v>
      </c>
      <c r="B779" s="15">
        <v>7521</v>
      </c>
      <c r="C779" s="16">
        <f t="shared" si="22"/>
        <v>8.9254543868264022</v>
      </c>
    </row>
    <row r="780" spans="1:3" x14ac:dyDescent="0.25">
      <c r="A780">
        <f t="shared" si="23"/>
        <v>770</v>
      </c>
      <c r="B780" s="15">
        <v>143</v>
      </c>
      <c r="C780" s="16">
        <f t="shared" ref="C780:C843" si="24">LN(B780)</f>
        <v>4.962844630259907</v>
      </c>
    </row>
    <row r="781" spans="1:3" x14ac:dyDescent="0.25">
      <c r="A781">
        <f t="shared" ref="A781:A844" si="25">A780+1</f>
        <v>771</v>
      </c>
      <c r="B781" s="15">
        <v>1686</v>
      </c>
      <c r="C781" s="16">
        <f t="shared" si="24"/>
        <v>7.4301141385618008</v>
      </c>
    </row>
    <row r="782" spans="1:3" x14ac:dyDescent="0.25">
      <c r="A782">
        <f t="shared" si="25"/>
        <v>772</v>
      </c>
      <c r="B782" s="15">
        <v>235</v>
      </c>
      <c r="C782" s="16">
        <f t="shared" si="24"/>
        <v>5.4595855141441589</v>
      </c>
    </row>
    <row r="783" spans="1:3" x14ac:dyDescent="0.25">
      <c r="A783">
        <f t="shared" si="25"/>
        <v>773</v>
      </c>
      <c r="B783" s="15">
        <v>47</v>
      </c>
      <c r="C783" s="16">
        <f t="shared" si="24"/>
        <v>3.8501476017100584</v>
      </c>
    </row>
    <row r="784" spans="1:3" x14ac:dyDescent="0.25">
      <c r="A784">
        <f t="shared" si="25"/>
        <v>774</v>
      </c>
      <c r="B784" s="15">
        <v>5694</v>
      </c>
      <c r="C784" s="16">
        <f t="shared" si="24"/>
        <v>8.6471682678379835</v>
      </c>
    </row>
    <row r="785" spans="1:3" x14ac:dyDescent="0.25">
      <c r="A785">
        <f t="shared" si="25"/>
        <v>775</v>
      </c>
      <c r="B785" s="15">
        <v>9759</v>
      </c>
      <c r="C785" s="16">
        <f t="shared" si="24"/>
        <v>9.1859452151414605</v>
      </c>
    </row>
    <row r="786" spans="1:3" x14ac:dyDescent="0.25">
      <c r="A786">
        <f t="shared" si="25"/>
        <v>776</v>
      </c>
      <c r="B786" s="15">
        <v>1592</v>
      </c>
      <c r="C786" s="16">
        <f t="shared" si="24"/>
        <v>7.3727463664043285</v>
      </c>
    </row>
    <row r="787" spans="1:3" x14ac:dyDescent="0.25">
      <c r="A787">
        <f t="shared" si="25"/>
        <v>777</v>
      </c>
      <c r="B787" s="15">
        <v>144041</v>
      </c>
      <c r="C787" s="16">
        <f t="shared" si="24"/>
        <v>11.87785326025468</v>
      </c>
    </row>
    <row r="788" spans="1:3" x14ac:dyDescent="0.25">
      <c r="A788">
        <f t="shared" si="25"/>
        <v>778</v>
      </c>
      <c r="B788" s="15">
        <v>3257</v>
      </c>
      <c r="C788" s="16">
        <f t="shared" si="24"/>
        <v>8.0885618052762336</v>
      </c>
    </row>
    <row r="789" spans="1:3" x14ac:dyDescent="0.25">
      <c r="A789">
        <f t="shared" si="25"/>
        <v>779</v>
      </c>
      <c r="B789" s="15">
        <v>396</v>
      </c>
      <c r="C789" s="16">
        <f t="shared" si="24"/>
        <v>5.9814142112544806</v>
      </c>
    </row>
    <row r="790" spans="1:3" x14ac:dyDescent="0.25">
      <c r="A790">
        <f t="shared" si="25"/>
        <v>780</v>
      </c>
      <c r="B790" s="15">
        <v>1896</v>
      </c>
      <c r="C790" s="16">
        <f t="shared" si="24"/>
        <v>7.5475016828149668</v>
      </c>
    </row>
    <row r="791" spans="1:3" x14ac:dyDescent="0.25">
      <c r="A791">
        <f t="shared" si="25"/>
        <v>781</v>
      </c>
      <c r="B791" s="15">
        <v>12564</v>
      </c>
      <c r="C791" s="16">
        <f t="shared" si="24"/>
        <v>9.4385908606585378</v>
      </c>
    </row>
    <row r="792" spans="1:3" x14ac:dyDescent="0.25">
      <c r="A792">
        <f t="shared" si="25"/>
        <v>782</v>
      </c>
      <c r="B792" s="15">
        <v>9466</v>
      </c>
      <c r="C792" s="16">
        <f t="shared" si="24"/>
        <v>9.1554617104661933</v>
      </c>
    </row>
    <row r="793" spans="1:3" x14ac:dyDescent="0.25">
      <c r="A793">
        <f t="shared" si="25"/>
        <v>783</v>
      </c>
      <c r="B793" s="15">
        <v>6081</v>
      </c>
      <c r="C793" s="16">
        <f t="shared" si="24"/>
        <v>8.7129244351201098</v>
      </c>
    </row>
    <row r="794" spans="1:3" x14ac:dyDescent="0.25">
      <c r="A794">
        <f t="shared" si="25"/>
        <v>784</v>
      </c>
      <c r="B794" s="15">
        <v>151</v>
      </c>
      <c r="C794" s="16">
        <f t="shared" si="24"/>
        <v>5.0172798368149243</v>
      </c>
    </row>
    <row r="795" spans="1:3" x14ac:dyDescent="0.25">
      <c r="A795">
        <f t="shared" si="25"/>
        <v>785</v>
      </c>
      <c r="B795" s="15">
        <v>596</v>
      </c>
      <c r="C795" s="16">
        <f t="shared" si="24"/>
        <v>6.39024066706535</v>
      </c>
    </row>
    <row r="796" spans="1:3" x14ac:dyDescent="0.25">
      <c r="A796">
        <f t="shared" si="25"/>
        <v>786</v>
      </c>
      <c r="B796" s="15">
        <v>3451</v>
      </c>
      <c r="C796" s="16">
        <f t="shared" si="24"/>
        <v>8.1464193230980033</v>
      </c>
    </row>
    <row r="797" spans="1:3" x14ac:dyDescent="0.25">
      <c r="A797">
        <f t="shared" si="25"/>
        <v>787</v>
      </c>
      <c r="B797" s="15">
        <v>461</v>
      </c>
      <c r="C797" s="16">
        <f t="shared" si="24"/>
        <v>6.1333980429966486</v>
      </c>
    </row>
    <row r="798" spans="1:3" x14ac:dyDescent="0.25">
      <c r="A798">
        <f t="shared" si="25"/>
        <v>788</v>
      </c>
      <c r="B798" s="15">
        <v>2855</v>
      </c>
      <c r="C798" s="16">
        <f t="shared" si="24"/>
        <v>7.956827122090111</v>
      </c>
    </row>
    <row r="799" spans="1:3" x14ac:dyDescent="0.25">
      <c r="A799">
        <f t="shared" si="25"/>
        <v>789</v>
      </c>
      <c r="B799" s="15">
        <v>388</v>
      </c>
      <c r="C799" s="16">
        <f t="shared" si="24"/>
        <v>5.9610053396232736</v>
      </c>
    </row>
    <row r="800" spans="1:3" x14ac:dyDescent="0.25">
      <c r="A800">
        <f t="shared" si="25"/>
        <v>790</v>
      </c>
      <c r="B800" s="15">
        <v>247</v>
      </c>
      <c r="C800" s="16">
        <f t="shared" si="24"/>
        <v>5.5093883366279774</v>
      </c>
    </row>
    <row r="801" spans="1:3" x14ac:dyDescent="0.25">
      <c r="A801">
        <f t="shared" si="25"/>
        <v>791</v>
      </c>
      <c r="B801" s="15">
        <v>75700</v>
      </c>
      <c r="C801" s="16">
        <f t="shared" si="24"/>
        <v>11.23453343942554</v>
      </c>
    </row>
    <row r="802" spans="1:3" x14ac:dyDescent="0.25">
      <c r="A802">
        <f t="shared" si="25"/>
        <v>792</v>
      </c>
      <c r="B802" s="15">
        <v>715</v>
      </c>
      <c r="C802" s="16">
        <f t="shared" si="24"/>
        <v>6.5722825426940075</v>
      </c>
    </row>
    <row r="803" spans="1:3" x14ac:dyDescent="0.25">
      <c r="A803">
        <f t="shared" si="25"/>
        <v>793</v>
      </c>
      <c r="B803" s="15">
        <v>10</v>
      </c>
      <c r="C803" s="16">
        <f t="shared" si="24"/>
        <v>2.3025850929940459</v>
      </c>
    </row>
    <row r="804" spans="1:3" x14ac:dyDescent="0.25">
      <c r="A804">
        <f t="shared" si="25"/>
        <v>794</v>
      </c>
      <c r="B804" s="15">
        <v>399</v>
      </c>
      <c r="C804" s="16">
        <f t="shared" si="24"/>
        <v>5.9889614168898637</v>
      </c>
    </row>
    <row r="805" spans="1:3" x14ac:dyDescent="0.25">
      <c r="A805">
        <f t="shared" si="25"/>
        <v>795</v>
      </c>
      <c r="B805" s="15">
        <v>22</v>
      </c>
      <c r="C805" s="16">
        <f t="shared" si="24"/>
        <v>3.0910424533583161</v>
      </c>
    </row>
    <row r="806" spans="1:3" x14ac:dyDescent="0.25">
      <c r="A806">
        <f t="shared" si="25"/>
        <v>796</v>
      </c>
      <c r="B806" s="15">
        <v>10156</v>
      </c>
      <c r="C806" s="16">
        <f t="shared" si="24"/>
        <v>9.2258199428245682</v>
      </c>
    </row>
    <row r="807" spans="1:3" x14ac:dyDescent="0.25">
      <c r="A807">
        <f t="shared" si="25"/>
        <v>797</v>
      </c>
      <c r="B807" s="15">
        <v>88598</v>
      </c>
      <c r="C807" s="16">
        <f t="shared" si="24"/>
        <v>11.391864562974959</v>
      </c>
    </row>
    <row r="808" spans="1:3" x14ac:dyDescent="0.25">
      <c r="A808">
        <f t="shared" si="25"/>
        <v>798</v>
      </c>
      <c r="B808" s="15">
        <v>708784</v>
      </c>
      <c r="C808" s="16">
        <f t="shared" si="24"/>
        <v>13.471306104654795</v>
      </c>
    </row>
    <row r="809" spans="1:3" x14ac:dyDescent="0.25">
      <c r="A809">
        <f t="shared" si="25"/>
        <v>799</v>
      </c>
      <c r="B809" s="15">
        <v>831</v>
      </c>
      <c r="C809" s="16">
        <f t="shared" si="24"/>
        <v>6.7226297948554485</v>
      </c>
    </row>
    <row r="810" spans="1:3" x14ac:dyDescent="0.25">
      <c r="A810">
        <f t="shared" si="25"/>
        <v>800</v>
      </c>
      <c r="B810" s="15">
        <v>91</v>
      </c>
      <c r="C810" s="16">
        <f t="shared" si="24"/>
        <v>4.5108595065168497</v>
      </c>
    </row>
    <row r="811" spans="1:3" x14ac:dyDescent="0.25">
      <c r="A811">
        <f t="shared" si="25"/>
        <v>801</v>
      </c>
      <c r="B811" s="15">
        <v>34388</v>
      </c>
      <c r="C811" s="16">
        <f t="shared" si="24"/>
        <v>10.445462945294334</v>
      </c>
    </row>
    <row r="812" spans="1:3" x14ac:dyDescent="0.25">
      <c r="A812">
        <f t="shared" si="25"/>
        <v>802</v>
      </c>
      <c r="B812" s="15">
        <v>145989</v>
      </c>
      <c r="C812" s="16">
        <f t="shared" si="24"/>
        <v>11.891286555386333</v>
      </c>
    </row>
    <row r="813" spans="1:3" x14ac:dyDescent="0.25">
      <c r="A813">
        <f t="shared" si="25"/>
        <v>803</v>
      </c>
      <c r="B813" s="15">
        <v>22050</v>
      </c>
      <c r="C813" s="16">
        <f t="shared" si="24"/>
        <v>10.001067880874992</v>
      </c>
    </row>
    <row r="814" spans="1:3" x14ac:dyDescent="0.25">
      <c r="A814">
        <f t="shared" si="25"/>
        <v>804</v>
      </c>
      <c r="B814" s="15">
        <v>104543</v>
      </c>
      <c r="C814" s="16">
        <f t="shared" si="24"/>
        <v>11.557353749004575</v>
      </c>
    </row>
    <row r="815" spans="1:3" x14ac:dyDescent="0.25">
      <c r="A815">
        <f t="shared" si="25"/>
        <v>805</v>
      </c>
      <c r="B815" s="15">
        <v>43583</v>
      </c>
      <c r="C815" s="16">
        <f t="shared" si="24"/>
        <v>10.682422445046257</v>
      </c>
    </row>
    <row r="816" spans="1:3" x14ac:dyDescent="0.25">
      <c r="A816">
        <f t="shared" si="25"/>
        <v>806</v>
      </c>
      <c r="B816" s="15">
        <v>370</v>
      </c>
      <c r="C816" s="16">
        <f t="shared" si="24"/>
        <v>5.9135030056382698</v>
      </c>
    </row>
    <row r="817" spans="1:3" x14ac:dyDescent="0.25">
      <c r="A817">
        <f t="shared" si="25"/>
        <v>807</v>
      </c>
      <c r="B817" s="15">
        <v>14197</v>
      </c>
      <c r="C817" s="16">
        <f t="shared" si="24"/>
        <v>9.560785953663574</v>
      </c>
    </row>
    <row r="818" spans="1:3" x14ac:dyDescent="0.25">
      <c r="A818">
        <f t="shared" si="25"/>
        <v>808</v>
      </c>
      <c r="B818" s="15">
        <v>2560</v>
      </c>
      <c r="C818" s="16">
        <f t="shared" si="24"/>
        <v>7.8477625374736082</v>
      </c>
    </row>
    <row r="819" spans="1:3" x14ac:dyDescent="0.25">
      <c r="A819">
        <f t="shared" si="25"/>
        <v>809</v>
      </c>
      <c r="B819" s="15">
        <v>590</v>
      </c>
      <c r="C819" s="16">
        <f t="shared" si="24"/>
        <v>6.3801225368997647</v>
      </c>
    </row>
    <row r="820" spans="1:3" x14ac:dyDescent="0.25">
      <c r="A820">
        <f t="shared" si="25"/>
        <v>810</v>
      </c>
      <c r="B820" s="15">
        <v>321</v>
      </c>
      <c r="C820" s="16">
        <f t="shared" si="24"/>
        <v>5.7714411231300158</v>
      </c>
    </row>
    <row r="821" spans="1:3" x14ac:dyDescent="0.25">
      <c r="A821">
        <f t="shared" si="25"/>
        <v>811</v>
      </c>
      <c r="B821" s="15">
        <v>184</v>
      </c>
      <c r="C821" s="16">
        <f t="shared" si="24"/>
        <v>5.2149357576089859</v>
      </c>
    </row>
    <row r="822" spans="1:3" x14ac:dyDescent="0.25">
      <c r="A822">
        <f t="shared" si="25"/>
        <v>812</v>
      </c>
      <c r="B822" s="15">
        <v>198</v>
      </c>
      <c r="C822" s="16">
        <f t="shared" si="24"/>
        <v>5.2882670306945352</v>
      </c>
    </row>
    <row r="823" spans="1:3" x14ac:dyDescent="0.25">
      <c r="A823">
        <f t="shared" si="25"/>
        <v>813</v>
      </c>
      <c r="B823" s="15">
        <v>56126</v>
      </c>
      <c r="C823" s="16">
        <f t="shared" si="24"/>
        <v>10.935354442257765</v>
      </c>
    </row>
    <row r="824" spans="1:3" x14ac:dyDescent="0.25">
      <c r="A824">
        <f t="shared" si="25"/>
        <v>814</v>
      </c>
      <c r="B824" s="15">
        <v>8014</v>
      </c>
      <c r="C824" s="16">
        <f t="shared" si="24"/>
        <v>8.9889452911960905</v>
      </c>
    </row>
    <row r="825" spans="1:3" x14ac:dyDescent="0.25">
      <c r="A825">
        <f t="shared" si="25"/>
        <v>815</v>
      </c>
      <c r="B825" s="15">
        <v>423</v>
      </c>
      <c r="C825" s="16">
        <f t="shared" si="24"/>
        <v>6.0473721790462776</v>
      </c>
    </row>
    <row r="826" spans="1:3" x14ac:dyDescent="0.25">
      <c r="A826">
        <f t="shared" si="25"/>
        <v>816</v>
      </c>
      <c r="B826" s="15">
        <v>23236</v>
      </c>
      <c r="C826" s="16">
        <f t="shared" si="24"/>
        <v>10.053458079112422</v>
      </c>
    </row>
    <row r="827" spans="1:3" x14ac:dyDescent="0.25">
      <c r="A827">
        <f t="shared" si="25"/>
        <v>817</v>
      </c>
      <c r="B827" s="15">
        <v>402</v>
      </c>
      <c r="C827" s="16">
        <f t="shared" si="24"/>
        <v>5.9964520886190211</v>
      </c>
    </row>
    <row r="828" spans="1:3" x14ac:dyDescent="0.25">
      <c r="A828">
        <f t="shared" si="25"/>
        <v>818</v>
      </c>
      <c r="B828" s="15">
        <v>1403</v>
      </c>
      <c r="C828" s="16">
        <f t="shared" si="24"/>
        <v>7.246368080102461</v>
      </c>
    </row>
    <row r="829" spans="1:3" x14ac:dyDescent="0.25">
      <c r="A829">
        <f t="shared" si="25"/>
        <v>819</v>
      </c>
      <c r="B829" s="15">
        <v>162</v>
      </c>
      <c r="C829" s="16">
        <f t="shared" si="24"/>
        <v>5.0875963352323836</v>
      </c>
    </row>
    <row r="830" spans="1:3" x14ac:dyDescent="0.25">
      <c r="A830">
        <f t="shared" si="25"/>
        <v>820</v>
      </c>
      <c r="B830" s="15">
        <v>1086</v>
      </c>
      <c r="C830" s="16">
        <f t="shared" si="24"/>
        <v>6.9902565004938806</v>
      </c>
    </row>
    <row r="831" spans="1:3" x14ac:dyDescent="0.25">
      <c r="A831">
        <f t="shared" si="25"/>
        <v>821</v>
      </c>
      <c r="B831" s="15">
        <v>331</v>
      </c>
      <c r="C831" s="16">
        <f t="shared" si="24"/>
        <v>5.8021183753770629</v>
      </c>
    </row>
    <row r="832" spans="1:3" x14ac:dyDescent="0.25">
      <c r="A832">
        <f t="shared" si="25"/>
        <v>822</v>
      </c>
      <c r="B832" s="15">
        <v>4987</v>
      </c>
      <c r="C832" s="16">
        <f t="shared" si="24"/>
        <v>8.5145898055461231</v>
      </c>
    </row>
    <row r="833" spans="1:3" x14ac:dyDescent="0.25">
      <c r="A833">
        <f t="shared" si="25"/>
        <v>823</v>
      </c>
      <c r="B833" s="15">
        <v>5839</v>
      </c>
      <c r="C833" s="16">
        <f t="shared" si="24"/>
        <v>8.6723148282835378</v>
      </c>
    </row>
    <row r="834" spans="1:3" x14ac:dyDescent="0.25">
      <c r="A834">
        <f t="shared" si="25"/>
        <v>824</v>
      </c>
      <c r="B834" s="15">
        <v>1291</v>
      </c>
      <c r="C834" s="16">
        <f t="shared" si="24"/>
        <v>7.1631723908466425</v>
      </c>
    </row>
    <row r="835" spans="1:3" x14ac:dyDescent="0.25">
      <c r="A835">
        <f t="shared" si="25"/>
        <v>825</v>
      </c>
      <c r="B835" s="15">
        <v>49853</v>
      </c>
      <c r="C835" s="16">
        <f t="shared" si="24"/>
        <v>10.816833954120833</v>
      </c>
    </row>
    <row r="836" spans="1:3" x14ac:dyDescent="0.25">
      <c r="A836">
        <f t="shared" si="25"/>
        <v>826</v>
      </c>
      <c r="B836" s="15">
        <v>51887</v>
      </c>
      <c r="C836" s="16">
        <f t="shared" si="24"/>
        <v>10.856823556082633</v>
      </c>
    </row>
    <row r="837" spans="1:3" x14ac:dyDescent="0.25">
      <c r="A837">
        <f t="shared" si="25"/>
        <v>827</v>
      </c>
      <c r="B837" s="15">
        <v>715</v>
      </c>
      <c r="C837" s="16">
        <f t="shared" si="24"/>
        <v>6.5722825426940075</v>
      </c>
    </row>
    <row r="838" spans="1:3" x14ac:dyDescent="0.25">
      <c r="A838">
        <f t="shared" si="25"/>
        <v>828</v>
      </c>
      <c r="B838" s="15">
        <v>2373</v>
      </c>
      <c r="C838" s="16">
        <f t="shared" si="24"/>
        <v>7.7719102564357634</v>
      </c>
    </row>
    <row r="839" spans="1:3" x14ac:dyDescent="0.25">
      <c r="A839">
        <f t="shared" si="25"/>
        <v>829</v>
      </c>
      <c r="B839" s="15">
        <v>2206</v>
      </c>
      <c r="C839" s="16">
        <f t="shared" si="24"/>
        <v>7.6989361998134473</v>
      </c>
    </row>
    <row r="840" spans="1:3" x14ac:dyDescent="0.25">
      <c r="A840">
        <f t="shared" si="25"/>
        <v>830</v>
      </c>
      <c r="B840" s="15">
        <v>23283</v>
      </c>
      <c r="C840" s="16">
        <f t="shared" si="24"/>
        <v>10.055478759522249</v>
      </c>
    </row>
    <row r="841" spans="1:3" x14ac:dyDescent="0.25">
      <c r="A841">
        <f t="shared" si="25"/>
        <v>831</v>
      </c>
      <c r="B841" s="15">
        <v>11305</v>
      </c>
      <c r="C841" s="16">
        <f t="shared" si="24"/>
        <v>9.3330003847120704</v>
      </c>
    </row>
    <row r="842" spans="1:3" x14ac:dyDescent="0.25">
      <c r="A842">
        <f t="shared" si="25"/>
        <v>832</v>
      </c>
      <c r="B842" s="15">
        <v>634</v>
      </c>
      <c r="C842" s="16">
        <f t="shared" si="24"/>
        <v>6.4520489544372257</v>
      </c>
    </row>
    <row r="843" spans="1:3" x14ac:dyDescent="0.25">
      <c r="A843">
        <f t="shared" si="25"/>
        <v>833</v>
      </c>
      <c r="B843" s="15">
        <v>1329</v>
      </c>
      <c r="C843" s="16">
        <f t="shared" si="24"/>
        <v>7.1921820587132457</v>
      </c>
    </row>
    <row r="844" spans="1:3" x14ac:dyDescent="0.25">
      <c r="A844">
        <f t="shared" si="25"/>
        <v>834</v>
      </c>
      <c r="B844" s="15">
        <v>414</v>
      </c>
      <c r="C844" s="16">
        <f t="shared" ref="C844:C907" si="26">LN(B844)</f>
        <v>6.0258659738253142</v>
      </c>
    </row>
    <row r="845" spans="1:3" x14ac:dyDescent="0.25">
      <c r="A845">
        <f t="shared" ref="A845:A908" si="27">A844+1</f>
        <v>835</v>
      </c>
      <c r="B845" s="15">
        <v>9428</v>
      </c>
      <c r="C845" s="16">
        <f t="shared" si="26"/>
        <v>9.1514392640560214</v>
      </c>
    </row>
    <row r="846" spans="1:3" x14ac:dyDescent="0.25">
      <c r="A846">
        <f t="shared" si="27"/>
        <v>836</v>
      </c>
      <c r="B846" s="15">
        <v>34</v>
      </c>
      <c r="C846" s="16">
        <f t="shared" si="26"/>
        <v>3.5263605246161616</v>
      </c>
    </row>
    <row r="847" spans="1:3" x14ac:dyDescent="0.25">
      <c r="A847">
        <f t="shared" si="27"/>
        <v>837</v>
      </c>
      <c r="B847" s="15">
        <v>27</v>
      </c>
      <c r="C847" s="16">
        <f t="shared" si="26"/>
        <v>3.2958368660043291</v>
      </c>
    </row>
    <row r="848" spans="1:3" x14ac:dyDescent="0.25">
      <c r="A848">
        <f t="shared" si="27"/>
        <v>838</v>
      </c>
      <c r="B848" s="15">
        <v>7983</v>
      </c>
      <c r="C848" s="16">
        <f t="shared" si="26"/>
        <v>8.9850695596457992</v>
      </c>
    </row>
    <row r="849" spans="1:3" x14ac:dyDescent="0.25">
      <c r="A849">
        <f t="shared" si="27"/>
        <v>839</v>
      </c>
      <c r="B849" s="15">
        <v>35958</v>
      </c>
      <c r="C849" s="16">
        <f t="shared" si="26"/>
        <v>10.49010686968624</v>
      </c>
    </row>
    <row r="850" spans="1:3" x14ac:dyDescent="0.25">
      <c r="A850">
        <f t="shared" si="27"/>
        <v>840</v>
      </c>
      <c r="B850" s="15">
        <v>317</v>
      </c>
      <c r="C850" s="16">
        <f t="shared" si="26"/>
        <v>5.7589017738772803</v>
      </c>
    </row>
    <row r="851" spans="1:3" x14ac:dyDescent="0.25">
      <c r="A851">
        <f t="shared" si="27"/>
        <v>841</v>
      </c>
      <c r="B851" s="15">
        <v>22161</v>
      </c>
      <c r="C851" s="16">
        <f t="shared" si="26"/>
        <v>10.006089266196847</v>
      </c>
    </row>
    <row r="852" spans="1:3" x14ac:dyDescent="0.25">
      <c r="A852">
        <f t="shared" si="27"/>
        <v>842</v>
      </c>
      <c r="B852" s="15">
        <v>232</v>
      </c>
      <c r="C852" s="16">
        <f t="shared" si="26"/>
        <v>5.4467373716663099</v>
      </c>
    </row>
    <row r="853" spans="1:3" x14ac:dyDescent="0.25">
      <c r="A853">
        <f t="shared" si="27"/>
        <v>843</v>
      </c>
      <c r="B853" s="15">
        <v>1215</v>
      </c>
      <c r="C853" s="16">
        <f t="shared" si="26"/>
        <v>7.1024993557746487</v>
      </c>
    </row>
    <row r="854" spans="1:3" x14ac:dyDescent="0.25">
      <c r="A854">
        <f t="shared" si="27"/>
        <v>844</v>
      </c>
      <c r="B854" s="15">
        <v>501</v>
      </c>
      <c r="C854" s="16">
        <f t="shared" si="26"/>
        <v>6.2166061010848646</v>
      </c>
    </row>
    <row r="855" spans="1:3" x14ac:dyDescent="0.25">
      <c r="A855">
        <f t="shared" si="27"/>
        <v>845</v>
      </c>
      <c r="B855" s="15">
        <v>130718</v>
      </c>
      <c r="C855" s="16">
        <f t="shared" si="26"/>
        <v>11.780797610099185</v>
      </c>
    </row>
    <row r="856" spans="1:3" x14ac:dyDescent="0.25">
      <c r="A856">
        <f t="shared" si="27"/>
        <v>846</v>
      </c>
      <c r="B856" s="15">
        <v>1631</v>
      </c>
      <c r="C856" s="16">
        <f t="shared" si="26"/>
        <v>7.3969486026210136</v>
      </c>
    </row>
    <row r="857" spans="1:3" x14ac:dyDescent="0.25">
      <c r="A857">
        <f t="shared" si="27"/>
        <v>847</v>
      </c>
      <c r="B857" s="15">
        <v>999866</v>
      </c>
      <c r="C857" s="16">
        <f t="shared" si="26"/>
        <v>13.815376548985473</v>
      </c>
    </row>
    <row r="858" spans="1:3" x14ac:dyDescent="0.25">
      <c r="A858">
        <f t="shared" si="27"/>
        <v>848</v>
      </c>
      <c r="B858" s="15">
        <v>3010</v>
      </c>
      <c r="C858" s="16">
        <f t="shared" si="26"/>
        <v>8.0096953577429222</v>
      </c>
    </row>
    <row r="859" spans="1:3" x14ac:dyDescent="0.25">
      <c r="A859">
        <f t="shared" si="27"/>
        <v>849</v>
      </c>
      <c r="B859" s="15">
        <v>893</v>
      </c>
      <c r="C859" s="16">
        <f t="shared" si="26"/>
        <v>6.7945865808764987</v>
      </c>
    </row>
    <row r="860" spans="1:3" x14ac:dyDescent="0.25">
      <c r="A860">
        <f t="shared" si="27"/>
        <v>850</v>
      </c>
      <c r="B860" s="15">
        <v>296</v>
      </c>
      <c r="C860" s="16">
        <f t="shared" si="26"/>
        <v>5.6903594543240601</v>
      </c>
    </row>
    <row r="861" spans="1:3" x14ac:dyDescent="0.25">
      <c r="A861">
        <f t="shared" si="27"/>
        <v>851</v>
      </c>
      <c r="B861" s="15">
        <v>2061</v>
      </c>
      <c r="C861" s="16">
        <f t="shared" si="26"/>
        <v>7.6309465808904591</v>
      </c>
    </row>
    <row r="862" spans="1:3" x14ac:dyDescent="0.25">
      <c r="A862">
        <f t="shared" si="27"/>
        <v>852</v>
      </c>
      <c r="B862" s="15">
        <v>10031</v>
      </c>
      <c r="C862" s="16">
        <f t="shared" si="26"/>
        <v>9.2134355768834855</v>
      </c>
    </row>
    <row r="863" spans="1:3" x14ac:dyDescent="0.25">
      <c r="A863">
        <f t="shared" si="27"/>
        <v>853</v>
      </c>
      <c r="B863" s="15">
        <v>516</v>
      </c>
      <c r="C863" s="16">
        <f t="shared" si="26"/>
        <v>6.2461067654815627</v>
      </c>
    </row>
    <row r="864" spans="1:3" x14ac:dyDescent="0.25">
      <c r="A864">
        <f t="shared" si="27"/>
        <v>854</v>
      </c>
      <c r="B864" s="15">
        <v>24359</v>
      </c>
      <c r="C864" s="16">
        <f t="shared" si="26"/>
        <v>10.100656670078102</v>
      </c>
    </row>
    <row r="865" spans="1:3" x14ac:dyDescent="0.25">
      <c r="A865">
        <f t="shared" si="27"/>
        <v>855</v>
      </c>
      <c r="B865" s="15">
        <v>6480</v>
      </c>
      <c r="C865" s="16">
        <f t="shared" si="26"/>
        <v>8.7764757893463212</v>
      </c>
    </row>
    <row r="866" spans="1:3" x14ac:dyDescent="0.25">
      <c r="A866">
        <f t="shared" si="27"/>
        <v>856</v>
      </c>
      <c r="B866" s="15">
        <v>10344</v>
      </c>
      <c r="C866" s="16">
        <f t="shared" si="26"/>
        <v>9.2441619204516936</v>
      </c>
    </row>
    <row r="867" spans="1:3" x14ac:dyDescent="0.25">
      <c r="A867">
        <f t="shared" si="27"/>
        <v>857</v>
      </c>
      <c r="B867" s="15">
        <v>8728</v>
      </c>
      <c r="C867" s="16">
        <f t="shared" si="26"/>
        <v>9.0742915275129068</v>
      </c>
    </row>
    <row r="868" spans="1:3" x14ac:dyDescent="0.25">
      <c r="A868">
        <f t="shared" si="27"/>
        <v>858</v>
      </c>
      <c r="B868" s="15">
        <v>2887</v>
      </c>
      <c r="C868" s="16">
        <f t="shared" si="26"/>
        <v>7.9679731796629349</v>
      </c>
    </row>
    <row r="869" spans="1:3" x14ac:dyDescent="0.25">
      <c r="A869">
        <f t="shared" si="27"/>
        <v>859</v>
      </c>
      <c r="B869" s="15">
        <v>670</v>
      </c>
      <c r="C869" s="16">
        <f t="shared" si="26"/>
        <v>6.5072777123850116</v>
      </c>
    </row>
    <row r="870" spans="1:3" x14ac:dyDescent="0.25">
      <c r="A870">
        <f t="shared" si="27"/>
        <v>860</v>
      </c>
      <c r="B870" s="15">
        <v>132352</v>
      </c>
      <c r="C870" s="16">
        <f t="shared" si="26"/>
        <v>11.793220318987991</v>
      </c>
    </row>
    <row r="871" spans="1:3" x14ac:dyDescent="0.25">
      <c r="A871">
        <f t="shared" si="27"/>
        <v>861</v>
      </c>
      <c r="B871" s="15">
        <v>9325</v>
      </c>
      <c r="C871" s="16">
        <f t="shared" si="26"/>
        <v>9.140454244512016</v>
      </c>
    </row>
    <row r="872" spans="1:3" x14ac:dyDescent="0.25">
      <c r="A872">
        <f t="shared" si="27"/>
        <v>862</v>
      </c>
      <c r="B872" s="15">
        <v>4218</v>
      </c>
      <c r="C872" s="16">
        <f t="shared" si="26"/>
        <v>8.3471163610387205</v>
      </c>
    </row>
    <row r="873" spans="1:3" x14ac:dyDescent="0.25">
      <c r="A873">
        <f t="shared" si="27"/>
        <v>863</v>
      </c>
      <c r="B873" s="15">
        <v>130868</v>
      </c>
      <c r="C873" s="16">
        <f t="shared" si="26"/>
        <v>11.781944460591495</v>
      </c>
    </row>
    <row r="874" spans="1:3" x14ac:dyDescent="0.25">
      <c r="A874">
        <f t="shared" si="27"/>
        <v>864</v>
      </c>
      <c r="B874" s="15">
        <v>11957</v>
      </c>
      <c r="C874" s="16">
        <f t="shared" si="26"/>
        <v>9.3890721599195803</v>
      </c>
    </row>
    <row r="875" spans="1:3" x14ac:dyDescent="0.25">
      <c r="A875">
        <f t="shared" si="27"/>
        <v>865</v>
      </c>
      <c r="B875" s="15">
        <v>10172</v>
      </c>
      <c r="C875" s="16">
        <f t="shared" si="26"/>
        <v>9.227394126542011</v>
      </c>
    </row>
    <row r="876" spans="1:3" x14ac:dyDescent="0.25">
      <c r="A876">
        <f t="shared" si="27"/>
        <v>866</v>
      </c>
      <c r="B876" s="15">
        <v>28897</v>
      </c>
      <c r="C876" s="16">
        <f t="shared" si="26"/>
        <v>10.271493062483911</v>
      </c>
    </row>
    <row r="877" spans="1:3" x14ac:dyDescent="0.25">
      <c r="A877">
        <f t="shared" si="27"/>
        <v>867</v>
      </c>
      <c r="B877" s="15">
        <v>5861</v>
      </c>
      <c r="C877" s="16">
        <f t="shared" si="26"/>
        <v>8.6760755164764287</v>
      </c>
    </row>
    <row r="878" spans="1:3" x14ac:dyDescent="0.25">
      <c r="A878">
        <f t="shared" si="27"/>
        <v>868</v>
      </c>
      <c r="B878" s="15">
        <v>125</v>
      </c>
      <c r="C878" s="16">
        <f t="shared" si="26"/>
        <v>4.8283137373023015</v>
      </c>
    </row>
    <row r="879" spans="1:3" x14ac:dyDescent="0.25">
      <c r="A879">
        <f t="shared" si="27"/>
        <v>869</v>
      </c>
      <c r="B879" s="15">
        <v>958</v>
      </c>
      <c r="C879" s="16">
        <f t="shared" si="26"/>
        <v>6.8648477779708603</v>
      </c>
    </row>
    <row r="880" spans="1:3" x14ac:dyDescent="0.25">
      <c r="A880">
        <f t="shared" si="27"/>
        <v>870</v>
      </c>
      <c r="B880" s="15">
        <v>225</v>
      </c>
      <c r="C880" s="16">
        <f t="shared" si="26"/>
        <v>5.4161004022044201</v>
      </c>
    </row>
    <row r="881" spans="1:3" x14ac:dyDescent="0.25">
      <c r="A881">
        <f t="shared" si="27"/>
        <v>871</v>
      </c>
      <c r="B881" s="15">
        <v>5652</v>
      </c>
      <c r="C881" s="16">
        <f t="shared" si="26"/>
        <v>8.6397647438044185</v>
      </c>
    </row>
    <row r="882" spans="1:3" x14ac:dyDescent="0.25">
      <c r="A882">
        <f t="shared" si="27"/>
        <v>872</v>
      </c>
      <c r="B882" s="15">
        <v>160</v>
      </c>
      <c r="C882" s="16">
        <f t="shared" si="26"/>
        <v>5.0751738152338266</v>
      </c>
    </row>
    <row r="883" spans="1:3" x14ac:dyDescent="0.25">
      <c r="A883">
        <f t="shared" si="27"/>
        <v>873</v>
      </c>
      <c r="B883" s="15">
        <v>2970</v>
      </c>
      <c r="C883" s="16">
        <f t="shared" si="26"/>
        <v>7.9963172317967457</v>
      </c>
    </row>
    <row r="884" spans="1:3" x14ac:dyDescent="0.25">
      <c r="A884">
        <f t="shared" si="27"/>
        <v>874</v>
      </c>
      <c r="B884" s="15">
        <v>1156</v>
      </c>
      <c r="C884" s="16">
        <f t="shared" si="26"/>
        <v>7.0527210492323231</v>
      </c>
    </row>
    <row r="885" spans="1:3" x14ac:dyDescent="0.25">
      <c r="A885">
        <f t="shared" si="27"/>
        <v>875</v>
      </c>
      <c r="B885" s="15">
        <v>31274</v>
      </c>
      <c r="C885" s="16">
        <f t="shared" si="26"/>
        <v>10.350542360403455</v>
      </c>
    </row>
    <row r="886" spans="1:3" x14ac:dyDescent="0.25">
      <c r="A886">
        <f t="shared" si="27"/>
        <v>876</v>
      </c>
      <c r="B886" s="15">
        <v>515043</v>
      </c>
      <c r="C886" s="16">
        <f t="shared" si="26"/>
        <v>13.152005671305979</v>
      </c>
    </row>
    <row r="887" spans="1:3" x14ac:dyDescent="0.25">
      <c r="A887">
        <f t="shared" si="27"/>
        <v>877</v>
      </c>
      <c r="B887" s="15">
        <v>5335</v>
      </c>
      <c r="C887" s="16">
        <f t="shared" si="26"/>
        <v>8.5820441637358531</v>
      </c>
    </row>
    <row r="888" spans="1:3" x14ac:dyDescent="0.25">
      <c r="A888">
        <f t="shared" si="27"/>
        <v>878</v>
      </c>
      <c r="B888" s="15">
        <v>3707</v>
      </c>
      <c r="C888" s="16">
        <f t="shared" si="26"/>
        <v>8.2179782031507322</v>
      </c>
    </row>
    <row r="889" spans="1:3" x14ac:dyDescent="0.25">
      <c r="A889">
        <f t="shared" si="27"/>
        <v>879</v>
      </c>
      <c r="B889" s="15">
        <v>538</v>
      </c>
      <c r="C889" s="16">
        <f t="shared" si="26"/>
        <v>6.2878585601617845</v>
      </c>
    </row>
    <row r="890" spans="1:3" x14ac:dyDescent="0.25">
      <c r="A890">
        <f t="shared" si="27"/>
        <v>880</v>
      </c>
      <c r="B890" s="15">
        <v>66945</v>
      </c>
      <c r="C890" s="16">
        <f t="shared" si="26"/>
        <v>11.11162666573148</v>
      </c>
    </row>
    <row r="891" spans="1:3" x14ac:dyDescent="0.25">
      <c r="A891">
        <f t="shared" si="27"/>
        <v>881</v>
      </c>
      <c r="B891" s="15">
        <v>2979</v>
      </c>
      <c r="C891" s="16">
        <f t="shared" si="26"/>
        <v>7.999342952713282</v>
      </c>
    </row>
    <row r="892" spans="1:3" x14ac:dyDescent="0.25">
      <c r="A892">
        <f t="shared" si="27"/>
        <v>882</v>
      </c>
      <c r="B892" s="15">
        <v>803</v>
      </c>
      <c r="C892" s="16">
        <f t="shared" si="26"/>
        <v>6.6883547139467616</v>
      </c>
    </row>
    <row r="893" spans="1:3" x14ac:dyDescent="0.25">
      <c r="A893">
        <f t="shared" si="27"/>
        <v>883</v>
      </c>
      <c r="B893" s="15">
        <v>95</v>
      </c>
      <c r="C893" s="16">
        <f t="shared" si="26"/>
        <v>4.5538768916005408</v>
      </c>
    </row>
    <row r="894" spans="1:3" x14ac:dyDescent="0.25">
      <c r="A894">
        <f t="shared" si="27"/>
        <v>884</v>
      </c>
      <c r="B894" s="15">
        <v>383</v>
      </c>
      <c r="C894" s="16">
        <f t="shared" si="26"/>
        <v>5.9480349891806457</v>
      </c>
    </row>
    <row r="895" spans="1:3" x14ac:dyDescent="0.25">
      <c r="A895">
        <f t="shared" si="27"/>
        <v>885</v>
      </c>
      <c r="B895" s="15">
        <v>19388</v>
      </c>
      <c r="C895" s="16">
        <f t="shared" si="26"/>
        <v>9.8724095969652659</v>
      </c>
    </row>
    <row r="896" spans="1:3" x14ac:dyDescent="0.25">
      <c r="A896">
        <f t="shared" si="27"/>
        <v>886</v>
      </c>
      <c r="B896" s="15">
        <v>44385</v>
      </c>
      <c r="C896" s="16">
        <f t="shared" si="26"/>
        <v>10.700656853502419</v>
      </c>
    </row>
    <row r="897" spans="1:3" x14ac:dyDescent="0.25">
      <c r="A897">
        <f t="shared" si="27"/>
        <v>887</v>
      </c>
      <c r="B897" s="15">
        <v>6107</v>
      </c>
      <c r="C897" s="16">
        <f t="shared" si="26"/>
        <v>8.7171909332231348</v>
      </c>
    </row>
    <row r="898" spans="1:3" x14ac:dyDescent="0.25">
      <c r="A898">
        <f t="shared" si="27"/>
        <v>888</v>
      </c>
      <c r="B898" s="15">
        <v>3713</v>
      </c>
      <c r="C898" s="16">
        <f t="shared" si="26"/>
        <v>8.2195954541770799</v>
      </c>
    </row>
    <row r="899" spans="1:3" x14ac:dyDescent="0.25">
      <c r="A899">
        <f t="shared" si="27"/>
        <v>889</v>
      </c>
      <c r="B899" s="15">
        <v>17247</v>
      </c>
      <c r="C899" s="16">
        <f t="shared" si="26"/>
        <v>9.7553934942914005</v>
      </c>
    </row>
    <row r="900" spans="1:3" x14ac:dyDescent="0.25">
      <c r="A900">
        <f t="shared" si="27"/>
        <v>890</v>
      </c>
      <c r="B900" s="15">
        <v>7238</v>
      </c>
      <c r="C900" s="16">
        <f t="shared" si="26"/>
        <v>8.8871002041236871</v>
      </c>
    </row>
    <row r="901" spans="1:3" x14ac:dyDescent="0.25">
      <c r="A901">
        <f t="shared" si="27"/>
        <v>891</v>
      </c>
      <c r="B901" s="15">
        <v>1110</v>
      </c>
      <c r="C901" s="16">
        <f t="shared" si="26"/>
        <v>7.0121152943063798</v>
      </c>
    </row>
    <row r="902" spans="1:3" x14ac:dyDescent="0.25">
      <c r="A902">
        <f t="shared" si="27"/>
        <v>892</v>
      </c>
      <c r="B902" s="15">
        <v>38</v>
      </c>
      <c r="C902" s="16">
        <f t="shared" si="26"/>
        <v>3.6375861597263857</v>
      </c>
    </row>
    <row r="903" spans="1:3" x14ac:dyDescent="0.25">
      <c r="A903">
        <f t="shared" si="27"/>
        <v>893</v>
      </c>
      <c r="B903" s="15">
        <v>3923</v>
      </c>
      <c r="C903" s="16">
        <f t="shared" si="26"/>
        <v>8.2746119462095518</v>
      </c>
    </row>
    <row r="904" spans="1:3" x14ac:dyDescent="0.25">
      <c r="A904">
        <f t="shared" si="27"/>
        <v>894</v>
      </c>
      <c r="B904" s="15">
        <v>4492</v>
      </c>
      <c r="C904" s="16">
        <f t="shared" si="26"/>
        <v>8.4100533158583346</v>
      </c>
    </row>
    <row r="905" spans="1:3" x14ac:dyDescent="0.25">
      <c r="A905">
        <f t="shared" si="27"/>
        <v>895</v>
      </c>
      <c r="B905" s="15">
        <v>4078</v>
      </c>
      <c r="C905" s="16">
        <f t="shared" si="26"/>
        <v>8.3133619511344001</v>
      </c>
    </row>
    <row r="906" spans="1:3" x14ac:dyDescent="0.25">
      <c r="A906">
        <f t="shared" si="27"/>
        <v>896</v>
      </c>
      <c r="B906" s="15">
        <v>2951</v>
      </c>
      <c r="C906" s="16">
        <f t="shared" si="26"/>
        <v>7.9898993749429392</v>
      </c>
    </row>
    <row r="907" spans="1:3" x14ac:dyDescent="0.25">
      <c r="A907">
        <f t="shared" si="27"/>
        <v>897</v>
      </c>
      <c r="B907" s="15">
        <v>286</v>
      </c>
      <c r="C907" s="16">
        <f t="shared" si="26"/>
        <v>5.6559918108198524</v>
      </c>
    </row>
    <row r="908" spans="1:3" x14ac:dyDescent="0.25">
      <c r="A908">
        <f t="shared" si="27"/>
        <v>898</v>
      </c>
      <c r="B908" s="15">
        <v>880</v>
      </c>
      <c r="C908" s="16">
        <f t="shared" ref="C908:C971" si="28">LN(B908)</f>
        <v>6.7799219074722519</v>
      </c>
    </row>
    <row r="909" spans="1:3" x14ac:dyDescent="0.25">
      <c r="A909">
        <f t="shared" ref="A909:A972" si="29">A908+1</f>
        <v>899</v>
      </c>
      <c r="B909" s="15">
        <v>1445</v>
      </c>
      <c r="C909" s="16">
        <f t="shared" si="28"/>
        <v>7.2758646005465328</v>
      </c>
    </row>
    <row r="910" spans="1:3" x14ac:dyDescent="0.25">
      <c r="A910">
        <f t="shared" si="29"/>
        <v>900</v>
      </c>
      <c r="B910" s="15">
        <v>8296</v>
      </c>
      <c r="C910" s="16">
        <f t="shared" si="28"/>
        <v>9.0235287499093637</v>
      </c>
    </row>
    <row r="911" spans="1:3" x14ac:dyDescent="0.25">
      <c r="A911">
        <f t="shared" si="29"/>
        <v>901</v>
      </c>
      <c r="B911" s="15">
        <v>700</v>
      </c>
      <c r="C911" s="16">
        <f t="shared" si="28"/>
        <v>6.5510803350434044</v>
      </c>
    </row>
    <row r="912" spans="1:3" x14ac:dyDescent="0.25">
      <c r="A912">
        <f t="shared" si="29"/>
        <v>902</v>
      </c>
      <c r="B912" s="15">
        <v>15</v>
      </c>
      <c r="C912" s="16">
        <f t="shared" si="28"/>
        <v>2.7080502011022101</v>
      </c>
    </row>
    <row r="913" spans="1:3" x14ac:dyDescent="0.25">
      <c r="A913">
        <f t="shared" si="29"/>
        <v>903</v>
      </c>
      <c r="B913" s="15">
        <v>1552</v>
      </c>
      <c r="C913" s="16">
        <f t="shared" si="28"/>
        <v>7.3472997007431644</v>
      </c>
    </row>
    <row r="914" spans="1:3" x14ac:dyDescent="0.25">
      <c r="A914">
        <f t="shared" si="29"/>
        <v>904</v>
      </c>
      <c r="B914" s="15">
        <v>9019</v>
      </c>
      <c r="C914" s="16">
        <f t="shared" si="28"/>
        <v>9.1070887421657076</v>
      </c>
    </row>
    <row r="915" spans="1:3" x14ac:dyDescent="0.25">
      <c r="A915">
        <f t="shared" si="29"/>
        <v>905</v>
      </c>
      <c r="B915" s="15">
        <v>41</v>
      </c>
      <c r="C915" s="16">
        <f t="shared" si="28"/>
        <v>3.713572066704308</v>
      </c>
    </row>
    <row r="916" spans="1:3" x14ac:dyDescent="0.25">
      <c r="A916">
        <f t="shared" si="29"/>
        <v>906</v>
      </c>
      <c r="B916" s="15">
        <v>932</v>
      </c>
      <c r="C916" s="16">
        <f t="shared" si="28"/>
        <v>6.837332814685591</v>
      </c>
    </row>
    <row r="917" spans="1:3" x14ac:dyDescent="0.25">
      <c r="A917">
        <f t="shared" si="29"/>
        <v>907</v>
      </c>
      <c r="B917" s="15">
        <v>8843</v>
      </c>
      <c r="C917" s="16">
        <f t="shared" si="28"/>
        <v>9.0873814645757349</v>
      </c>
    </row>
    <row r="918" spans="1:3" x14ac:dyDescent="0.25">
      <c r="A918">
        <f t="shared" si="29"/>
        <v>908</v>
      </c>
      <c r="B918" s="15">
        <v>23011</v>
      </c>
      <c r="C918" s="16">
        <f t="shared" si="28"/>
        <v>10.043727641450573</v>
      </c>
    </row>
    <row r="919" spans="1:3" x14ac:dyDescent="0.25">
      <c r="A919">
        <f t="shared" si="29"/>
        <v>909</v>
      </c>
      <c r="B919" s="15">
        <v>61523</v>
      </c>
      <c r="C919" s="16">
        <f t="shared" si="28"/>
        <v>11.027166367619959</v>
      </c>
    </row>
    <row r="920" spans="1:3" x14ac:dyDescent="0.25">
      <c r="A920">
        <f t="shared" si="29"/>
        <v>910</v>
      </c>
      <c r="B920" s="15">
        <v>84</v>
      </c>
      <c r="C920" s="16">
        <f t="shared" si="28"/>
        <v>4.4308167988433134</v>
      </c>
    </row>
    <row r="921" spans="1:3" x14ac:dyDescent="0.25">
      <c r="A921">
        <f t="shared" si="29"/>
        <v>911</v>
      </c>
      <c r="B921" s="15">
        <v>42359</v>
      </c>
      <c r="C921" s="16">
        <f t="shared" si="28"/>
        <v>10.653936192260108</v>
      </c>
    </row>
    <row r="922" spans="1:3" x14ac:dyDescent="0.25">
      <c r="A922">
        <f t="shared" si="29"/>
        <v>912</v>
      </c>
      <c r="B922" s="15">
        <v>162832</v>
      </c>
      <c r="C922" s="16">
        <f t="shared" si="28"/>
        <v>12.000474273431713</v>
      </c>
    </row>
    <row r="923" spans="1:3" x14ac:dyDescent="0.25">
      <c r="A923">
        <f t="shared" si="29"/>
        <v>913</v>
      </c>
      <c r="B923" s="15">
        <v>47631</v>
      </c>
      <c r="C923" s="16">
        <f t="shared" si="28"/>
        <v>10.771239088745622</v>
      </c>
    </row>
    <row r="924" spans="1:3" x14ac:dyDescent="0.25">
      <c r="A924">
        <f t="shared" si="29"/>
        <v>914</v>
      </c>
      <c r="B924" s="15">
        <v>12612</v>
      </c>
      <c r="C924" s="16">
        <f t="shared" si="28"/>
        <v>9.4424040206649522</v>
      </c>
    </row>
    <row r="925" spans="1:3" x14ac:dyDescent="0.25">
      <c r="A925">
        <f t="shared" si="29"/>
        <v>915</v>
      </c>
      <c r="B925" s="15">
        <v>1339</v>
      </c>
      <c r="C925" s="16">
        <f t="shared" si="28"/>
        <v>7.1996783456911722</v>
      </c>
    </row>
    <row r="926" spans="1:3" x14ac:dyDescent="0.25">
      <c r="A926">
        <f t="shared" si="29"/>
        <v>916</v>
      </c>
      <c r="B926" s="15">
        <v>53436</v>
      </c>
      <c r="C926" s="16">
        <f t="shared" si="28"/>
        <v>10.886239955109703</v>
      </c>
    </row>
    <row r="927" spans="1:3" x14ac:dyDescent="0.25">
      <c r="A927">
        <f t="shared" si="29"/>
        <v>917</v>
      </c>
      <c r="B927" s="15">
        <v>2762</v>
      </c>
      <c r="C927" s="16">
        <f t="shared" si="28"/>
        <v>7.9237103339692379</v>
      </c>
    </row>
    <row r="928" spans="1:3" x14ac:dyDescent="0.25">
      <c r="A928">
        <f t="shared" si="29"/>
        <v>918</v>
      </c>
      <c r="B928" s="15">
        <v>291779</v>
      </c>
      <c r="C928" s="16">
        <f t="shared" si="28"/>
        <v>12.583751945380312</v>
      </c>
    </row>
    <row r="929" spans="1:3" x14ac:dyDescent="0.25">
      <c r="A929">
        <f t="shared" si="29"/>
        <v>919</v>
      </c>
      <c r="B929" s="15">
        <v>29156</v>
      </c>
      <c r="C929" s="16">
        <f t="shared" si="28"/>
        <v>10.280416002502104</v>
      </c>
    </row>
    <row r="930" spans="1:3" x14ac:dyDescent="0.25">
      <c r="A930">
        <f t="shared" si="29"/>
        <v>920</v>
      </c>
      <c r="B930" s="15">
        <v>1191</v>
      </c>
      <c r="C930" s="16">
        <f t="shared" si="28"/>
        <v>7.0825485693552999</v>
      </c>
    </row>
    <row r="931" spans="1:3" x14ac:dyDescent="0.25">
      <c r="A931">
        <f t="shared" si="29"/>
        <v>921</v>
      </c>
      <c r="B931" s="15">
        <v>4540</v>
      </c>
      <c r="C931" s="16">
        <f t="shared" si="28"/>
        <v>8.4206822910353942</v>
      </c>
    </row>
    <row r="932" spans="1:3" x14ac:dyDescent="0.25">
      <c r="A932">
        <f t="shared" si="29"/>
        <v>922</v>
      </c>
      <c r="B932" s="15">
        <v>358</v>
      </c>
      <c r="C932" s="16">
        <f t="shared" si="28"/>
        <v>5.8805329864007003</v>
      </c>
    </row>
    <row r="933" spans="1:3" x14ac:dyDescent="0.25">
      <c r="A933">
        <f t="shared" si="29"/>
        <v>923</v>
      </c>
      <c r="B933" s="15">
        <v>9</v>
      </c>
      <c r="C933" s="16">
        <f t="shared" si="28"/>
        <v>2.1972245773362196</v>
      </c>
    </row>
    <row r="934" spans="1:3" x14ac:dyDescent="0.25">
      <c r="A934">
        <f t="shared" si="29"/>
        <v>924</v>
      </c>
      <c r="B934" s="15">
        <v>337</v>
      </c>
      <c r="C934" s="16">
        <f t="shared" si="28"/>
        <v>5.8200829303523616</v>
      </c>
    </row>
    <row r="935" spans="1:3" x14ac:dyDescent="0.25">
      <c r="A935">
        <f t="shared" si="29"/>
        <v>925</v>
      </c>
      <c r="B935" s="15">
        <v>32572</v>
      </c>
      <c r="C935" s="16">
        <f t="shared" si="28"/>
        <v>10.391208302587023</v>
      </c>
    </row>
    <row r="936" spans="1:3" x14ac:dyDescent="0.25">
      <c r="A936">
        <f t="shared" si="29"/>
        <v>926</v>
      </c>
      <c r="B936" s="15">
        <v>3621</v>
      </c>
      <c r="C936" s="16">
        <f t="shared" si="28"/>
        <v>8.1945055097656407</v>
      </c>
    </row>
    <row r="937" spans="1:3" x14ac:dyDescent="0.25">
      <c r="A937">
        <f t="shared" si="29"/>
        <v>927</v>
      </c>
      <c r="B937" s="15">
        <v>79</v>
      </c>
      <c r="C937" s="16">
        <f t="shared" si="28"/>
        <v>4.3694478524670215</v>
      </c>
    </row>
    <row r="938" spans="1:3" x14ac:dyDescent="0.25">
      <c r="A938">
        <f t="shared" si="29"/>
        <v>928</v>
      </c>
      <c r="B938" s="15">
        <v>12</v>
      </c>
      <c r="C938" s="16">
        <f t="shared" si="28"/>
        <v>2.4849066497880004</v>
      </c>
    </row>
    <row r="939" spans="1:3" x14ac:dyDescent="0.25">
      <c r="A939">
        <f t="shared" si="29"/>
        <v>929</v>
      </c>
      <c r="B939" s="15">
        <v>1045</v>
      </c>
      <c r="C939" s="16">
        <f t="shared" si="28"/>
        <v>6.9517721643989114</v>
      </c>
    </row>
    <row r="940" spans="1:3" x14ac:dyDescent="0.25">
      <c r="A940">
        <f t="shared" si="29"/>
        <v>930</v>
      </c>
      <c r="B940" s="15">
        <v>53912</v>
      </c>
      <c r="C940" s="16">
        <f t="shared" si="28"/>
        <v>10.895108366626053</v>
      </c>
    </row>
    <row r="941" spans="1:3" x14ac:dyDescent="0.25">
      <c r="A941">
        <f t="shared" si="29"/>
        <v>931</v>
      </c>
      <c r="B941" s="15">
        <v>501211</v>
      </c>
      <c r="C941" s="16">
        <f t="shared" si="28"/>
        <v>13.124782449089627</v>
      </c>
    </row>
    <row r="942" spans="1:3" x14ac:dyDescent="0.25">
      <c r="A942">
        <f t="shared" si="29"/>
        <v>932</v>
      </c>
      <c r="B942" s="15">
        <v>7075</v>
      </c>
      <c r="C942" s="16">
        <f t="shared" si="28"/>
        <v>8.8643227225114387</v>
      </c>
    </row>
    <row r="943" spans="1:3" x14ac:dyDescent="0.25">
      <c r="A943">
        <f t="shared" si="29"/>
        <v>933</v>
      </c>
      <c r="B943" s="15">
        <v>319</v>
      </c>
      <c r="C943" s="16">
        <f t="shared" si="28"/>
        <v>5.7651911027848444</v>
      </c>
    </row>
    <row r="944" spans="1:3" x14ac:dyDescent="0.25">
      <c r="A944">
        <f t="shared" si="29"/>
        <v>934</v>
      </c>
      <c r="B944" s="15">
        <v>1286500</v>
      </c>
      <c r="C944" s="16">
        <f t="shared" si="28"/>
        <v>14.067435910703935</v>
      </c>
    </row>
    <row r="945" spans="1:3" x14ac:dyDescent="0.25">
      <c r="A945">
        <f t="shared" si="29"/>
        <v>935</v>
      </c>
      <c r="B945" s="15">
        <v>35362</v>
      </c>
      <c r="C945" s="16">
        <f t="shared" si="28"/>
        <v>10.473393076238034</v>
      </c>
    </row>
    <row r="946" spans="1:3" x14ac:dyDescent="0.25">
      <c r="A946">
        <f t="shared" si="29"/>
        <v>936</v>
      </c>
      <c r="B946" s="15">
        <v>855</v>
      </c>
      <c r="C946" s="16">
        <f t="shared" si="28"/>
        <v>6.7511014689367599</v>
      </c>
    </row>
    <row r="947" spans="1:3" x14ac:dyDescent="0.25">
      <c r="A947">
        <f t="shared" si="29"/>
        <v>937</v>
      </c>
      <c r="B947" s="15">
        <v>2307</v>
      </c>
      <c r="C947" s="16">
        <f t="shared" si="28"/>
        <v>7.7437032581737535</v>
      </c>
    </row>
    <row r="948" spans="1:3" x14ac:dyDescent="0.25">
      <c r="A948">
        <f t="shared" si="29"/>
        <v>938</v>
      </c>
      <c r="B948" s="15">
        <v>1735</v>
      </c>
      <c r="C948" s="16">
        <f t="shared" si="28"/>
        <v>7.4587626923809598</v>
      </c>
    </row>
    <row r="949" spans="1:3" x14ac:dyDescent="0.25">
      <c r="A949">
        <f t="shared" si="29"/>
        <v>939</v>
      </c>
      <c r="B949" s="15">
        <v>38</v>
      </c>
      <c r="C949" s="16">
        <f t="shared" si="28"/>
        <v>3.6375861597263857</v>
      </c>
    </row>
    <row r="950" spans="1:3" x14ac:dyDescent="0.25">
      <c r="A950">
        <f t="shared" si="29"/>
        <v>940</v>
      </c>
      <c r="B950" s="15">
        <v>87</v>
      </c>
      <c r="C950" s="16">
        <f t="shared" si="28"/>
        <v>4.4659081186545837</v>
      </c>
    </row>
    <row r="951" spans="1:3" x14ac:dyDescent="0.25">
      <c r="A951">
        <f t="shared" si="29"/>
        <v>941</v>
      </c>
      <c r="B951" s="15">
        <v>3204</v>
      </c>
      <c r="C951" s="16">
        <f t="shared" si="28"/>
        <v>8.0721553081882504</v>
      </c>
    </row>
    <row r="952" spans="1:3" x14ac:dyDescent="0.25">
      <c r="A952">
        <f t="shared" si="29"/>
        <v>942</v>
      </c>
      <c r="B952" s="15">
        <v>1657384</v>
      </c>
      <c r="C952" s="16">
        <f t="shared" si="28"/>
        <v>14.320751013676052</v>
      </c>
    </row>
    <row r="953" spans="1:3" x14ac:dyDescent="0.25">
      <c r="A953">
        <f t="shared" si="29"/>
        <v>943</v>
      </c>
      <c r="B953" s="15">
        <v>53</v>
      </c>
      <c r="C953" s="16">
        <f t="shared" si="28"/>
        <v>3.970291913552122</v>
      </c>
    </row>
    <row r="954" spans="1:3" x14ac:dyDescent="0.25">
      <c r="A954">
        <f t="shared" si="29"/>
        <v>944</v>
      </c>
      <c r="B954" s="15">
        <v>1596</v>
      </c>
      <c r="C954" s="16">
        <f t="shared" si="28"/>
        <v>7.3752557780097545</v>
      </c>
    </row>
    <row r="955" spans="1:3" x14ac:dyDescent="0.25">
      <c r="A955">
        <f t="shared" si="29"/>
        <v>945</v>
      </c>
      <c r="B955" s="15">
        <v>1548</v>
      </c>
      <c r="C955" s="16">
        <f t="shared" si="28"/>
        <v>7.3447190541496727</v>
      </c>
    </row>
    <row r="956" spans="1:3" x14ac:dyDescent="0.25">
      <c r="A956">
        <f t="shared" si="29"/>
        <v>946</v>
      </c>
      <c r="B956" s="15">
        <v>314</v>
      </c>
      <c r="C956" s="16">
        <f t="shared" si="28"/>
        <v>5.7493929859082531</v>
      </c>
    </row>
    <row r="957" spans="1:3" x14ac:dyDescent="0.25">
      <c r="A957">
        <f t="shared" si="29"/>
        <v>947</v>
      </c>
      <c r="B957" s="15">
        <v>2959</v>
      </c>
      <c r="C957" s="16">
        <f t="shared" si="28"/>
        <v>7.9926066524002097</v>
      </c>
    </row>
    <row r="958" spans="1:3" x14ac:dyDescent="0.25">
      <c r="A958">
        <f t="shared" si="29"/>
        <v>948</v>
      </c>
      <c r="B958" s="15">
        <v>4714</v>
      </c>
      <c r="C958" s="16">
        <f t="shared" si="28"/>
        <v>8.458292083496076</v>
      </c>
    </row>
    <row r="959" spans="1:3" x14ac:dyDescent="0.25">
      <c r="A959">
        <f t="shared" si="29"/>
        <v>949</v>
      </c>
      <c r="B959" s="15">
        <v>981857</v>
      </c>
      <c r="C959" s="16">
        <f t="shared" si="28"/>
        <v>13.797200955551547</v>
      </c>
    </row>
    <row r="960" spans="1:3" x14ac:dyDescent="0.25">
      <c r="A960">
        <f t="shared" si="29"/>
        <v>950</v>
      </c>
      <c r="B960" s="15">
        <v>816</v>
      </c>
      <c r="C960" s="16">
        <f t="shared" si="28"/>
        <v>6.7044143549641069</v>
      </c>
    </row>
    <row r="961" spans="1:3" x14ac:dyDescent="0.25">
      <c r="A961">
        <f t="shared" si="29"/>
        <v>951</v>
      </c>
      <c r="B961" s="15">
        <v>2288</v>
      </c>
      <c r="C961" s="16">
        <f t="shared" si="28"/>
        <v>7.7354333524996886</v>
      </c>
    </row>
    <row r="962" spans="1:3" x14ac:dyDescent="0.25">
      <c r="A962">
        <f t="shared" si="29"/>
        <v>952</v>
      </c>
      <c r="B962" s="15">
        <v>12670</v>
      </c>
      <c r="C962" s="16">
        <f t="shared" si="28"/>
        <v>9.4469922733151854</v>
      </c>
    </row>
    <row r="963" spans="1:3" x14ac:dyDescent="0.25">
      <c r="A963">
        <f t="shared" si="29"/>
        <v>953</v>
      </c>
      <c r="B963" s="15">
        <v>901100</v>
      </c>
      <c r="C963" s="16">
        <f t="shared" si="28"/>
        <v>13.711371518223128</v>
      </c>
    </row>
    <row r="964" spans="1:3" x14ac:dyDescent="0.25">
      <c r="A964">
        <f t="shared" si="29"/>
        <v>954</v>
      </c>
      <c r="B964" s="15">
        <v>3157</v>
      </c>
      <c r="C964" s="16">
        <f t="shared" si="28"/>
        <v>8.0573774885579912</v>
      </c>
    </row>
    <row r="965" spans="1:3" x14ac:dyDescent="0.25">
      <c r="A965">
        <f t="shared" si="29"/>
        <v>955</v>
      </c>
      <c r="B965" s="15">
        <v>14076</v>
      </c>
      <c r="C965" s="16">
        <f t="shared" si="28"/>
        <v>9.5522264984414758</v>
      </c>
    </row>
    <row r="966" spans="1:3" x14ac:dyDescent="0.25">
      <c r="A966">
        <f t="shared" si="29"/>
        <v>956</v>
      </c>
      <c r="B966" s="15">
        <v>12631</v>
      </c>
      <c r="C966" s="16">
        <f t="shared" si="28"/>
        <v>9.4439093887739745</v>
      </c>
    </row>
    <row r="967" spans="1:3" x14ac:dyDescent="0.25">
      <c r="A967">
        <f t="shared" si="29"/>
        <v>957</v>
      </c>
      <c r="B967" s="15">
        <v>267459</v>
      </c>
      <c r="C967" s="16">
        <f t="shared" si="28"/>
        <v>12.496721562542957</v>
      </c>
    </row>
    <row r="968" spans="1:3" x14ac:dyDescent="0.25">
      <c r="A968">
        <f t="shared" si="29"/>
        <v>958</v>
      </c>
      <c r="B968" s="15">
        <v>2743</v>
      </c>
      <c r="C968" s="16">
        <f t="shared" si="28"/>
        <v>7.9168074909376029</v>
      </c>
    </row>
    <row r="969" spans="1:3" x14ac:dyDescent="0.25">
      <c r="A969">
        <f t="shared" si="29"/>
        <v>959</v>
      </c>
      <c r="B969" s="15">
        <v>668</v>
      </c>
      <c r="C969" s="16">
        <f t="shared" si="28"/>
        <v>6.5042881735366453</v>
      </c>
    </row>
    <row r="970" spans="1:3" x14ac:dyDescent="0.25">
      <c r="A970">
        <f t="shared" si="29"/>
        <v>960</v>
      </c>
      <c r="B970" s="15">
        <v>817</v>
      </c>
      <c r="C970" s="16">
        <f t="shared" si="28"/>
        <v>6.7056390948600031</v>
      </c>
    </row>
    <row r="971" spans="1:3" x14ac:dyDescent="0.25">
      <c r="A971">
        <f t="shared" si="29"/>
        <v>961</v>
      </c>
      <c r="B971" s="15">
        <v>127689</v>
      </c>
      <c r="C971" s="16">
        <f t="shared" si="28"/>
        <v>11.757352898921226</v>
      </c>
    </row>
    <row r="972" spans="1:3" x14ac:dyDescent="0.25">
      <c r="A972">
        <f t="shared" si="29"/>
        <v>962</v>
      </c>
      <c r="B972" s="15">
        <v>43015</v>
      </c>
      <c r="C972" s="16">
        <f t="shared" ref="C972:C1010" si="30">LN(B972)</f>
        <v>10.669304171055449</v>
      </c>
    </row>
    <row r="973" spans="1:3" x14ac:dyDescent="0.25">
      <c r="A973">
        <f t="shared" ref="A973:A1010" si="31">A972+1</f>
        <v>963</v>
      </c>
      <c r="B973" s="15">
        <v>29</v>
      </c>
      <c r="C973" s="16">
        <f t="shared" si="30"/>
        <v>3.3672958299864741</v>
      </c>
    </row>
    <row r="974" spans="1:3" x14ac:dyDescent="0.25">
      <c r="A974">
        <f t="shared" si="31"/>
        <v>964</v>
      </c>
      <c r="B974" s="15">
        <v>637</v>
      </c>
      <c r="C974" s="16">
        <f t="shared" si="30"/>
        <v>6.4567696555721632</v>
      </c>
    </row>
    <row r="975" spans="1:3" x14ac:dyDescent="0.25">
      <c r="A975">
        <f t="shared" si="31"/>
        <v>965</v>
      </c>
      <c r="B975" s="15">
        <v>8283</v>
      </c>
      <c r="C975" s="16">
        <f t="shared" si="30"/>
        <v>9.0219605005982633</v>
      </c>
    </row>
    <row r="976" spans="1:3" x14ac:dyDescent="0.25">
      <c r="A976">
        <f t="shared" si="31"/>
        <v>966</v>
      </c>
      <c r="B976" s="15">
        <v>1464</v>
      </c>
      <c r="C976" s="16">
        <f t="shared" si="30"/>
        <v>7.2889276945212567</v>
      </c>
    </row>
    <row r="977" spans="1:3" x14ac:dyDescent="0.25">
      <c r="A977">
        <f t="shared" si="31"/>
        <v>967</v>
      </c>
      <c r="B977" s="15">
        <v>360</v>
      </c>
      <c r="C977" s="16">
        <f t="shared" si="30"/>
        <v>5.8861040314501558</v>
      </c>
    </row>
    <row r="978" spans="1:3" x14ac:dyDescent="0.25">
      <c r="A978">
        <f t="shared" si="31"/>
        <v>968</v>
      </c>
      <c r="B978" s="15">
        <v>22381</v>
      </c>
      <c r="C978" s="16">
        <f t="shared" si="30"/>
        <v>10.015967663620129</v>
      </c>
    </row>
    <row r="979" spans="1:3" x14ac:dyDescent="0.25">
      <c r="A979">
        <f t="shared" si="31"/>
        <v>969</v>
      </c>
      <c r="B979" s="15">
        <v>5183</v>
      </c>
      <c r="C979" s="16">
        <f t="shared" si="30"/>
        <v>8.5531393181897073</v>
      </c>
    </row>
    <row r="980" spans="1:3" x14ac:dyDescent="0.25">
      <c r="A980">
        <f t="shared" si="31"/>
        <v>970</v>
      </c>
      <c r="B980" s="15">
        <v>63</v>
      </c>
      <c r="C980" s="16">
        <f t="shared" si="30"/>
        <v>4.1431347263915326</v>
      </c>
    </row>
    <row r="981" spans="1:3" x14ac:dyDescent="0.25">
      <c r="A981">
        <f t="shared" si="31"/>
        <v>971</v>
      </c>
      <c r="B981" s="15">
        <v>3356</v>
      </c>
      <c r="C981" s="16">
        <f t="shared" si="30"/>
        <v>8.1185050675870976</v>
      </c>
    </row>
    <row r="982" spans="1:3" x14ac:dyDescent="0.25">
      <c r="A982">
        <f t="shared" si="31"/>
        <v>972</v>
      </c>
      <c r="B982" s="15">
        <v>27</v>
      </c>
      <c r="C982" s="16">
        <f t="shared" si="30"/>
        <v>3.2958368660043291</v>
      </c>
    </row>
    <row r="983" spans="1:3" x14ac:dyDescent="0.25">
      <c r="A983">
        <f t="shared" si="31"/>
        <v>973</v>
      </c>
      <c r="B983" s="15">
        <v>4509</v>
      </c>
      <c r="C983" s="16">
        <f t="shared" si="30"/>
        <v>8.4138306784210837</v>
      </c>
    </row>
    <row r="984" spans="1:3" x14ac:dyDescent="0.25">
      <c r="A984">
        <f t="shared" si="31"/>
        <v>974</v>
      </c>
      <c r="B984" s="15">
        <v>69752</v>
      </c>
      <c r="C984" s="16">
        <f t="shared" si="30"/>
        <v>11.15270137310765</v>
      </c>
    </row>
    <row r="985" spans="1:3" x14ac:dyDescent="0.25">
      <c r="A985">
        <f t="shared" si="31"/>
        <v>975</v>
      </c>
      <c r="B985" s="15">
        <v>77</v>
      </c>
      <c r="C985" s="16">
        <f t="shared" si="30"/>
        <v>4.3438054218536841</v>
      </c>
    </row>
    <row r="986" spans="1:3" x14ac:dyDescent="0.25">
      <c r="A986">
        <f t="shared" si="31"/>
        <v>976</v>
      </c>
      <c r="B986" s="15">
        <v>5895</v>
      </c>
      <c r="C986" s="16">
        <f t="shared" si="30"/>
        <v>8.6818598129714708</v>
      </c>
    </row>
    <row r="987" spans="1:3" x14ac:dyDescent="0.25">
      <c r="A987">
        <f t="shared" si="31"/>
        <v>977</v>
      </c>
      <c r="B987" s="15">
        <v>11434</v>
      </c>
      <c r="C987" s="16">
        <f t="shared" si="30"/>
        <v>9.3443466518239173</v>
      </c>
    </row>
    <row r="988" spans="1:3" x14ac:dyDescent="0.25">
      <c r="A988">
        <f t="shared" si="31"/>
        <v>978</v>
      </c>
      <c r="B988" s="15">
        <v>6030</v>
      </c>
      <c r="C988" s="16">
        <f t="shared" si="30"/>
        <v>8.7045022897212316</v>
      </c>
    </row>
    <row r="989" spans="1:3" x14ac:dyDescent="0.25">
      <c r="A989">
        <f t="shared" si="31"/>
        <v>979</v>
      </c>
      <c r="B989" s="15">
        <v>960</v>
      </c>
      <c r="C989" s="16">
        <f t="shared" si="30"/>
        <v>6.866933284461882</v>
      </c>
    </row>
    <row r="990" spans="1:3" x14ac:dyDescent="0.25">
      <c r="A990">
        <f t="shared" si="31"/>
        <v>980</v>
      </c>
      <c r="B990" s="15">
        <v>57734</v>
      </c>
      <c r="C990" s="16">
        <f t="shared" si="30"/>
        <v>10.963601533719803</v>
      </c>
    </row>
    <row r="991" spans="1:3" x14ac:dyDescent="0.25">
      <c r="A991">
        <f t="shared" si="31"/>
        <v>981</v>
      </c>
      <c r="B991" s="15">
        <v>13282503</v>
      </c>
      <c r="C991" s="16">
        <f t="shared" si="30"/>
        <v>16.401958163168306</v>
      </c>
    </row>
    <row r="992" spans="1:3" x14ac:dyDescent="0.25">
      <c r="A992">
        <f t="shared" si="31"/>
        <v>982</v>
      </c>
      <c r="B992" s="15">
        <v>3661</v>
      </c>
      <c r="C992" s="16">
        <f t="shared" si="30"/>
        <v>8.2054916131202358</v>
      </c>
    </row>
    <row r="993" spans="1:3" x14ac:dyDescent="0.25">
      <c r="A993">
        <f t="shared" si="31"/>
        <v>983</v>
      </c>
      <c r="B993" s="15">
        <v>708</v>
      </c>
      <c r="C993" s="16">
        <f t="shared" si="30"/>
        <v>6.5624440936937196</v>
      </c>
    </row>
    <row r="994" spans="1:3" x14ac:dyDescent="0.25">
      <c r="A994">
        <f t="shared" si="31"/>
        <v>984</v>
      </c>
      <c r="B994" s="15">
        <v>3634</v>
      </c>
      <c r="C994" s="16">
        <f t="shared" si="30"/>
        <v>8.1980892489561157</v>
      </c>
    </row>
    <row r="995" spans="1:3" x14ac:dyDescent="0.25">
      <c r="A995">
        <f t="shared" si="31"/>
        <v>985</v>
      </c>
      <c r="B995" s="15">
        <v>1394</v>
      </c>
      <c r="C995" s="16">
        <f t="shared" si="30"/>
        <v>7.2399325913204695</v>
      </c>
    </row>
    <row r="996" spans="1:3" x14ac:dyDescent="0.25">
      <c r="A996">
        <f t="shared" si="31"/>
        <v>986</v>
      </c>
      <c r="B996" s="15">
        <v>10691</v>
      </c>
      <c r="C996" s="16">
        <f t="shared" si="30"/>
        <v>9.2771575450135</v>
      </c>
    </row>
    <row r="997" spans="1:3" x14ac:dyDescent="0.25">
      <c r="A997">
        <f t="shared" si="31"/>
        <v>987</v>
      </c>
      <c r="B997" s="15">
        <v>22917</v>
      </c>
      <c r="C997" s="16">
        <f t="shared" si="30"/>
        <v>10.039634272209469</v>
      </c>
    </row>
    <row r="998" spans="1:3" x14ac:dyDescent="0.25">
      <c r="A998">
        <f t="shared" si="31"/>
        <v>988</v>
      </c>
      <c r="B998" s="15">
        <v>83</v>
      </c>
      <c r="C998" s="16">
        <f t="shared" si="30"/>
        <v>4.4188406077965983</v>
      </c>
    </row>
    <row r="999" spans="1:3" x14ac:dyDescent="0.25">
      <c r="A999">
        <f t="shared" si="31"/>
        <v>989</v>
      </c>
      <c r="B999" s="15">
        <v>8872</v>
      </c>
      <c r="C999" s="16">
        <f t="shared" si="30"/>
        <v>9.0906555290302027</v>
      </c>
    </row>
    <row r="1000" spans="1:3" x14ac:dyDescent="0.25">
      <c r="A1000">
        <f t="shared" si="31"/>
        <v>990</v>
      </c>
      <c r="B1000" s="15">
        <v>391</v>
      </c>
      <c r="C1000" s="16">
        <f t="shared" si="30"/>
        <v>5.9687075599853658</v>
      </c>
    </row>
    <row r="1001" spans="1:3" x14ac:dyDescent="0.25">
      <c r="A1001">
        <f t="shared" si="31"/>
        <v>991</v>
      </c>
      <c r="B1001" s="15">
        <v>82387</v>
      </c>
      <c r="C1001" s="16">
        <f t="shared" si="30"/>
        <v>11.31918293646075</v>
      </c>
    </row>
    <row r="1002" spans="1:3" x14ac:dyDescent="0.25">
      <c r="A1002">
        <f t="shared" si="31"/>
        <v>992</v>
      </c>
      <c r="B1002" s="15">
        <v>400</v>
      </c>
      <c r="C1002" s="16">
        <f t="shared" si="30"/>
        <v>5.9914645471079817</v>
      </c>
    </row>
    <row r="1003" spans="1:3" x14ac:dyDescent="0.25">
      <c r="A1003">
        <f t="shared" si="31"/>
        <v>993</v>
      </c>
      <c r="B1003" s="15">
        <v>290</v>
      </c>
      <c r="C1003" s="16">
        <f t="shared" si="30"/>
        <v>5.6698809229805196</v>
      </c>
    </row>
    <row r="1004" spans="1:3" x14ac:dyDescent="0.25">
      <c r="A1004">
        <f t="shared" si="31"/>
        <v>994</v>
      </c>
      <c r="B1004" s="15">
        <v>551</v>
      </c>
      <c r="C1004" s="16">
        <f t="shared" si="30"/>
        <v>6.3117348091529148</v>
      </c>
    </row>
    <row r="1005" spans="1:3" x14ac:dyDescent="0.25">
      <c r="A1005">
        <f t="shared" si="31"/>
        <v>995</v>
      </c>
      <c r="B1005" s="15">
        <v>142</v>
      </c>
      <c r="C1005" s="16">
        <f t="shared" si="30"/>
        <v>4.9558270576012609</v>
      </c>
    </row>
    <row r="1006" spans="1:3" x14ac:dyDescent="0.25">
      <c r="A1006">
        <f t="shared" si="31"/>
        <v>996</v>
      </c>
      <c r="B1006" s="15">
        <v>389</v>
      </c>
      <c r="C1006" s="16">
        <f t="shared" si="30"/>
        <v>5.9635793436184459</v>
      </c>
    </row>
    <row r="1007" spans="1:3" x14ac:dyDescent="0.25">
      <c r="A1007">
        <f t="shared" si="31"/>
        <v>997</v>
      </c>
      <c r="B1007" s="15">
        <v>358</v>
      </c>
      <c r="C1007" s="16">
        <f t="shared" si="30"/>
        <v>5.8805329864007003</v>
      </c>
    </row>
    <row r="1008" spans="1:3" x14ac:dyDescent="0.25">
      <c r="A1008">
        <f t="shared" si="31"/>
        <v>998</v>
      </c>
      <c r="B1008" s="15">
        <v>18108</v>
      </c>
      <c r="C1008" s="16">
        <f t="shared" si="30"/>
        <v>9.8041091085558492</v>
      </c>
    </row>
    <row r="1009" spans="1:3" x14ac:dyDescent="0.25">
      <c r="A1009">
        <f t="shared" si="31"/>
        <v>999</v>
      </c>
      <c r="B1009" s="15">
        <v>838</v>
      </c>
      <c r="C1009" s="16">
        <f t="shared" si="30"/>
        <v>6.7310181004820828</v>
      </c>
    </row>
    <row r="1010" spans="1:3" x14ac:dyDescent="0.25">
      <c r="A1010">
        <f t="shared" si="31"/>
        <v>1000</v>
      </c>
      <c r="B1010" s="15">
        <v>187</v>
      </c>
      <c r="C1010" s="16">
        <f t="shared" si="30"/>
        <v>5.2311086168545868</v>
      </c>
    </row>
    <row r="1012" spans="1:3" x14ac:dyDescent="0.25">
      <c r="B1012" s="2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6"/>
  <sheetViews>
    <sheetView workbookViewId="0"/>
  </sheetViews>
  <sheetFormatPr defaultColWidth="9" defaultRowHeight="13.8" x14ac:dyDescent="0.25"/>
  <cols>
    <col min="1" max="1" width="10.59765625" style="3" customWidth="1"/>
    <col min="2" max="3" width="12.59765625" style="3" customWidth="1"/>
    <col min="4" max="16384" width="9" style="3"/>
  </cols>
  <sheetData>
    <row r="1" spans="1:3" x14ac:dyDescent="0.25">
      <c r="A1" s="2" t="s">
        <v>27</v>
      </c>
    </row>
    <row r="2" spans="1:3" x14ac:dyDescent="0.25">
      <c r="A2" s="7" t="s">
        <v>144</v>
      </c>
    </row>
    <row r="3" spans="1:3" x14ac:dyDescent="0.25">
      <c r="A3" s="7" t="s">
        <v>148</v>
      </c>
    </row>
    <row r="4" spans="1:3" x14ac:dyDescent="0.25">
      <c r="A4" s="7"/>
    </row>
    <row r="5" spans="1:3" x14ac:dyDescent="0.25">
      <c r="A5" s="7" t="s">
        <v>163</v>
      </c>
    </row>
    <row r="6" spans="1:3" x14ac:dyDescent="0.25">
      <c r="A6" s="7"/>
    </row>
    <row r="7" spans="1:3" x14ac:dyDescent="0.25">
      <c r="A7" s="7"/>
    </row>
    <row r="10" spans="1:3" ht="28.2" thickBot="1" x14ac:dyDescent="0.3">
      <c r="A10" s="24" t="s">
        <v>28</v>
      </c>
      <c r="B10" s="25" t="s">
        <v>29</v>
      </c>
      <c r="C10" s="25" t="s">
        <v>30</v>
      </c>
    </row>
    <row r="11" spans="1:3" ht="14.4" thickBot="1" x14ac:dyDescent="0.3">
      <c r="A11" s="8">
        <v>100000</v>
      </c>
      <c r="B11" s="26">
        <v>1</v>
      </c>
      <c r="C11" s="27"/>
    </row>
    <row r="12" spans="1:3" ht="14.4" thickBot="1" x14ac:dyDescent="0.3">
      <c r="A12" s="8">
        <v>250000</v>
      </c>
      <c r="B12" s="28"/>
      <c r="C12" s="27"/>
    </row>
    <row r="13" spans="1:3" ht="14.4" thickBot="1" x14ac:dyDescent="0.3">
      <c r="A13" s="8">
        <v>500000</v>
      </c>
      <c r="B13" s="28"/>
      <c r="C13" s="27"/>
    </row>
    <row r="14" spans="1:3" ht="14.4" thickBot="1" x14ac:dyDescent="0.3">
      <c r="A14" s="8">
        <v>1000000</v>
      </c>
      <c r="B14" s="28"/>
      <c r="C14" s="27"/>
    </row>
    <row r="15" spans="1:3" ht="14.4" thickBot="1" x14ac:dyDescent="0.3">
      <c r="A15" s="8">
        <v>2000000</v>
      </c>
      <c r="B15" s="28"/>
      <c r="C15" s="27"/>
    </row>
    <row r="16" spans="1:3" ht="14.4" thickBot="1" x14ac:dyDescent="0.3">
      <c r="A16" s="29" t="s">
        <v>31</v>
      </c>
      <c r="B16" s="28"/>
      <c r="C16" s="30">
        <v>0</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0"/>
  <sheetViews>
    <sheetView workbookViewId="0"/>
  </sheetViews>
  <sheetFormatPr defaultRowHeight="13.8" x14ac:dyDescent="0.25"/>
  <cols>
    <col min="1" max="1" width="10.59765625" customWidth="1"/>
    <col min="2" max="3" width="12.59765625" customWidth="1"/>
    <col min="5" max="5" width="12.59765625" customWidth="1"/>
    <col min="6" max="6" width="4.59765625" customWidth="1"/>
    <col min="9" max="9" width="4.59765625" customWidth="1"/>
    <col min="10" max="10" width="12.59765625" customWidth="1"/>
    <col min="11" max="11" width="15.59765625" customWidth="1"/>
    <col min="12" max="12" width="12.59765625" customWidth="1"/>
  </cols>
  <sheetData>
    <row r="1" spans="1:12" x14ac:dyDescent="0.25">
      <c r="A1" s="1" t="s">
        <v>32</v>
      </c>
    </row>
    <row r="2" spans="1:12" x14ac:dyDescent="0.25">
      <c r="A2" s="7" t="s">
        <v>144</v>
      </c>
    </row>
    <row r="3" spans="1:12" x14ac:dyDescent="0.25">
      <c r="A3" s="7" t="s">
        <v>148</v>
      </c>
    </row>
    <row r="4" spans="1:12" x14ac:dyDescent="0.25">
      <c r="A4" s="7"/>
    </row>
    <row r="5" spans="1:12" x14ac:dyDescent="0.25">
      <c r="A5" s="7" t="s">
        <v>163</v>
      </c>
    </row>
    <row r="6" spans="1:12" x14ac:dyDescent="0.25">
      <c r="A6" s="7"/>
    </row>
    <row r="7" spans="1:12" x14ac:dyDescent="0.25">
      <c r="A7" s="7"/>
    </row>
    <row r="10" spans="1:12" ht="42" thickBot="1" x14ac:dyDescent="0.3">
      <c r="A10" s="31" t="s">
        <v>28</v>
      </c>
      <c r="B10" s="32" t="s">
        <v>29</v>
      </c>
      <c r="C10" s="32" t="s">
        <v>30</v>
      </c>
      <c r="E10" s="33" t="s">
        <v>33</v>
      </c>
      <c r="J10" s="19" t="s">
        <v>145</v>
      </c>
      <c r="K10" s="37" t="s">
        <v>146</v>
      </c>
      <c r="L10" s="37" t="s">
        <v>147</v>
      </c>
    </row>
    <row r="11" spans="1:12" ht="14.4" thickBot="1" x14ac:dyDescent="0.3">
      <c r="A11" s="15">
        <v>100000</v>
      </c>
      <c r="B11" s="34">
        <v>1</v>
      </c>
      <c r="C11" s="35">
        <f>1-E11/E$16</f>
        <v>0.78960376360795292</v>
      </c>
      <c r="E11" s="36">
        <f>J11*K11+A11*(1-L11)</f>
        <v>17929.212539874978</v>
      </c>
      <c r="G11" s="37" t="s">
        <v>18</v>
      </c>
      <c r="H11" s="38">
        <f>mu</f>
        <v>7.9857684876328694</v>
      </c>
      <c r="J11" s="15">
        <f>EXP(mu+(sigma^2)/2)</f>
        <v>85216.412837661861</v>
      </c>
      <c r="K11" s="39">
        <f>_xlfn.NORM.DIST((LN(A11)-mu-sigma^2)/sigma,0,1,TRUE)</f>
        <v>0.10825044439817109</v>
      </c>
      <c r="L11" s="39">
        <f>_xlfn.NORM.DIST((LN(A11)-mu)/sigma,0,1,TRUE)</f>
        <v>0.9129550201981993</v>
      </c>
    </row>
    <row r="12" spans="1:12" ht="14.4" thickBot="1" x14ac:dyDescent="0.3">
      <c r="A12" s="15">
        <v>250000</v>
      </c>
      <c r="B12" s="40">
        <f>E12/E$11</f>
        <v>1.5022382540425154</v>
      </c>
      <c r="C12" s="35">
        <f t="shared" ref="C12:C16" si="0">1-E12/E$16</f>
        <v>0.68393472518529486</v>
      </c>
      <c r="E12" s="36">
        <f t="shared" ref="E12:E15" si="1">J12*K12+A12*(1-L12)</f>
        <v>26933.948942258961</v>
      </c>
      <c r="G12" s="37" t="s">
        <v>19</v>
      </c>
      <c r="H12" s="38">
        <f>sigma</f>
        <v>2.5950648722418226</v>
      </c>
      <c r="J12" s="15">
        <f>EXP(mu+(sigma^2)/2)</f>
        <v>85216.412837661861</v>
      </c>
      <c r="K12" s="39">
        <f>_xlfn.NORM.DIST((LN(A12)-mu-sigma^2)/sigma,0,1,TRUE)</f>
        <v>0.18867313723714621</v>
      </c>
      <c r="L12" s="39">
        <f>_xlfn.NORM.DIST((LN(A12)-mu)/sigma,0,1,TRUE)</f>
        <v>0.95657639604767408</v>
      </c>
    </row>
    <row r="13" spans="1:12" ht="14.4" thickBot="1" x14ac:dyDescent="0.3">
      <c r="A13" s="15">
        <v>500000</v>
      </c>
      <c r="B13" s="40">
        <f t="shared" ref="B13:B16" si="2">E13/E$11</f>
        <v>1.9449205007075596</v>
      </c>
      <c r="C13" s="35">
        <f t="shared" si="0"/>
        <v>0.59079604656939377</v>
      </c>
      <c r="E13" s="36">
        <f t="shared" si="1"/>
        <v>34870.893030345898</v>
      </c>
      <c r="J13" s="15">
        <f>EXP(mu+(sigma^2)/2)</f>
        <v>85216.412837661861</v>
      </c>
      <c r="K13" s="39">
        <f>_xlfn.NORM.DIST((LN(A13)-mu-sigma^2)/sigma,0,1,TRUE)</f>
        <v>0.26904813074388989</v>
      </c>
      <c r="L13" s="39">
        <f>_xlfn.NORM.DIST((LN(A13)-mu)/sigma,0,1,TRUE)</f>
        <v>0.97611284710465329</v>
      </c>
    </row>
    <row r="14" spans="1:12" ht="14.4" thickBot="1" x14ac:dyDescent="0.3">
      <c r="A14" s="15">
        <v>1000000</v>
      </c>
      <c r="B14" s="40">
        <f t="shared" si="2"/>
        <v>2.4167202476149607</v>
      </c>
      <c r="C14" s="35">
        <f t="shared" si="0"/>
        <v>0.49153115548935622</v>
      </c>
      <c r="E14" s="36">
        <f t="shared" si="1"/>
        <v>43329.890968907916</v>
      </c>
      <c r="J14" s="15">
        <f>EXP(mu+(sigma^2)/2)</f>
        <v>85216.412837661861</v>
      </c>
      <c r="K14" s="39">
        <f>_xlfn.NORM.DIST((LN(A14)-mu-sigma^2)/sigma,0,1,TRUE)</f>
        <v>0.36369770632037146</v>
      </c>
      <c r="L14" s="39">
        <f>_xlfn.NORM.DIST((LN(A14)-mu)/sigma,0,1,TRUE)</f>
        <v>0.98766312292099956</v>
      </c>
    </row>
    <row r="15" spans="1:12" ht="14.4" thickBot="1" x14ac:dyDescent="0.3">
      <c r="A15" s="15">
        <v>2000000</v>
      </c>
      <c r="B15" s="40">
        <f t="shared" si="2"/>
        <v>2.8887125372368803</v>
      </c>
      <c r="C15" s="35">
        <f t="shared" si="0"/>
        <v>0.39222575414683936</v>
      </c>
      <c r="E15" s="36">
        <f t="shared" si="1"/>
        <v>51792.341046721536</v>
      </c>
      <c r="J15" s="15">
        <f>EXP(mu+(sigma^2)/2)</f>
        <v>85216.412837661861</v>
      </c>
      <c r="K15" s="39">
        <f>_xlfn.NORM.DIST((LN(A15)-mu-sigma^2)/sigma,0,1,TRUE)</f>
        <v>0.46752604611992088</v>
      </c>
      <c r="L15" s="39">
        <f>_xlfn.NORM.DIST((LN(A15)-mu)/sigma,0,1,TRUE)</f>
        <v>0.99402427575589669</v>
      </c>
    </row>
    <row r="16" spans="1:12" ht="14.4" thickBot="1" x14ac:dyDescent="0.3">
      <c r="A16" s="19" t="s">
        <v>31</v>
      </c>
      <c r="B16" s="40">
        <f t="shared" si="2"/>
        <v>4.7529367309433486</v>
      </c>
      <c r="C16" s="41">
        <f t="shared" si="0"/>
        <v>0</v>
      </c>
      <c r="E16" s="36">
        <f>Mean</f>
        <v>85216.412837661861</v>
      </c>
    </row>
    <row r="19" spans="9:9" x14ac:dyDescent="0.25">
      <c r="I19" s="42"/>
    </row>
    <row r="20" spans="9:9" x14ac:dyDescent="0.25">
      <c r="I20" s="42"/>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53"/>
  <sheetViews>
    <sheetView workbookViewId="0"/>
  </sheetViews>
  <sheetFormatPr defaultColWidth="9" defaultRowHeight="13.8" x14ac:dyDescent="0.25"/>
  <cols>
    <col min="1" max="1" width="12.59765625" style="3" customWidth="1"/>
    <col min="2" max="4" width="10.59765625" style="3" customWidth="1"/>
    <col min="5" max="6" width="12.59765625" style="3" customWidth="1"/>
    <col min="7" max="7" width="11.09765625" style="3" bestFit="1" customWidth="1"/>
    <col min="8" max="8" width="9" style="3"/>
    <col min="9" max="9" width="11.09765625" style="3" bestFit="1" customWidth="1"/>
    <col min="10" max="10" width="9" style="3"/>
    <col min="11" max="11" width="10.69921875" style="3" customWidth="1"/>
    <col min="12" max="16384" width="9" style="3"/>
  </cols>
  <sheetData>
    <row r="1" spans="1:9" x14ac:dyDescent="0.25">
      <c r="A1" s="2" t="s">
        <v>149</v>
      </c>
    </row>
    <row r="4" spans="1:9" x14ac:dyDescent="0.25">
      <c r="A4" s="7" t="s">
        <v>34</v>
      </c>
      <c r="F4" s="43">
        <v>678463</v>
      </c>
    </row>
    <row r="5" spans="1:9" x14ac:dyDescent="0.25">
      <c r="A5" s="7" t="s">
        <v>35</v>
      </c>
      <c r="G5" s="44"/>
    </row>
    <row r="6" spans="1:9" x14ac:dyDescent="0.25">
      <c r="A6" s="7" t="s">
        <v>36</v>
      </c>
      <c r="I6" s="43">
        <v>100000</v>
      </c>
    </row>
    <row r="7" spans="1:9" x14ac:dyDescent="0.25">
      <c r="A7" s="7" t="s">
        <v>37</v>
      </c>
    </row>
    <row r="8" spans="1:9" x14ac:dyDescent="0.25">
      <c r="A8" s="7" t="s">
        <v>38</v>
      </c>
      <c r="C8" s="45">
        <v>0.03</v>
      </c>
    </row>
    <row r="9" spans="1:9" x14ac:dyDescent="0.25">
      <c r="A9" s="7" t="s">
        <v>39</v>
      </c>
    </row>
    <row r="10" spans="1:9" x14ac:dyDescent="0.25">
      <c r="A10" s="7" t="s">
        <v>40</v>
      </c>
      <c r="B10" s="46">
        <v>1.4550000000000001</v>
      </c>
    </row>
    <row r="11" spans="1:9" x14ac:dyDescent="0.25">
      <c r="A11" s="7" t="s">
        <v>41</v>
      </c>
      <c r="B11" s="46">
        <v>1.2130000000000001</v>
      </c>
    </row>
    <row r="12" spans="1:9" x14ac:dyDescent="0.25">
      <c r="A12" s="7" t="s">
        <v>42</v>
      </c>
      <c r="B12" s="46">
        <v>1.103</v>
      </c>
    </row>
    <row r="14" spans="1:9" x14ac:dyDescent="0.25">
      <c r="A14" s="7" t="s">
        <v>183</v>
      </c>
    </row>
    <row r="15" spans="1:9" x14ac:dyDescent="0.25">
      <c r="A15" s="7"/>
      <c r="B15" s="3" t="s">
        <v>182</v>
      </c>
    </row>
    <row r="17" spans="1:4" x14ac:dyDescent="0.25">
      <c r="A17" s="24" t="s">
        <v>43</v>
      </c>
      <c r="B17" s="47"/>
    </row>
    <row r="18" spans="1:4" x14ac:dyDescent="0.25">
      <c r="A18" s="11" t="s">
        <v>44</v>
      </c>
      <c r="B18" s="48"/>
    </row>
    <row r="19" spans="1:4" x14ac:dyDescent="0.25">
      <c r="A19" s="11" t="s">
        <v>45</v>
      </c>
      <c r="B19" s="48"/>
    </row>
    <row r="20" spans="1:4" ht="14.4" thickBot="1" x14ac:dyDescent="0.3">
      <c r="A20" s="11" t="s">
        <v>46</v>
      </c>
      <c r="B20" s="49"/>
    </row>
    <row r="21" spans="1:4" ht="14.4" thickBot="1" x14ac:dyDescent="0.3">
      <c r="A21" s="11" t="s">
        <v>47</v>
      </c>
      <c r="B21" s="10"/>
    </row>
    <row r="24" spans="1:4" x14ac:dyDescent="0.25">
      <c r="A24" s="7" t="s">
        <v>150</v>
      </c>
    </row>
    <row r="26" spans="1:4" x14ac:dyDescent="0.25">
      <c r="B26" s="6" t="s">
        <v>44</v>
      </c>
      <c r="C26" s="6" t="s">
        <v>45</v>
      </c>
      <c r="D26" s="6" t="s">
        <v>46</v>
      </c>
    </row>
    <row r="27" spans="1:4" x14ac:dyDescent="0.25">
      <c r="B27" s="8">
        <v>721</v>
      </c>
      <c r="C27" s="8">
        <v>4749</v>
      </c>
      <c r="D27" s="8">
        <v>37654</v>
      </c>
    </row>
    <row r="28" spans="1:4" x14ac:dyDescent="0.25">
      <c r="B28" s="8">
        <v>25170</v>
      </c>
      <c r="C28" s="8">
        <v>12595</v>
      </c>
      <c r="D28" s="8">
        <v>246</v>
      </c>
    </row>
    <row r="29" spans="1:4" x14ac:dyDescent="0.25">
      <c r="B29" s="8">
        <v>49936</v>
      </c>
      <c r="C29" s="8">
        <v>7434</v>
      </c>
      <c r="D29" s="8">
        <v>1873</v>
      </c>
    </row>
    <row r="30" spans="1:4" x14ac:dyDescent="0.25">
      <c r="B30" s="8">
        <v>27878</v>
      </c>
      <c r="C30" s="8">
        <v>1090</v>
      </c>
      <c r="D30" s="8">
        <v>1010</v>
      </c>
    </row>
    <row r="31" spans="1:4" x14ac:dyDescent="0.25">
      <c r="B31" s="8"/>
      <c r="C31" s="8">
        <v>103</v>
      </c>
      <c r="D31" s="8">
        <v>2669664</v>
      </c>
    </row>
    <row r="32" spans="1:4" x14ac:dyDescent="0.25">
      <c r="B32" s="8"/>
      <c r="C32" s="8">
        <v>19436</v>
      </c>
      <c r="D32" s="8"/>
    </row>
    <row r="33" spans="1:12" x14ac:dyDescent="0.25">
      <c r="B33" s="8"/>
      <c r="C33" s="8">
        <v>2414</v>
      </c>
      <c r="D33" s="8"/>
    </row>
    <row r="34" spans="1:12" x14ac:dyDescent="0.25">
      <c r="B34" s="50"/>
      <c r="C34" s="50"/>
      <c r="D34" s="50"/>
    </row>
    <row r="35" spans="1:12" x14ac:dyDescent="0.25">
      <c r="A35" s="7" t="s">
        <v>151</v>
      </c>
      <c r="L35" s="51">
        <v>0.75</v>
      </c>
    </row>
    <row r="37" spans="1:12" x14ac:dyDescent="0.25">
      <c r="B37" s="52" t="s">
        <v>48</v>
      </c>
      <c r="C37" s="48"/>
    </row>
    <row r="38" spans="1:12" x14ac:dyDescent="0.25">
      <c r="B38" s="52" t="s">
        <v>49</v>
      </c>
      <c r="C38" s="48"/>
    </row>
    <row r="39" spans="1:12" x14ac:dyDescent="0.25">
      <c r="B39" s="52" t="s">
        <v>50</v>
      </c>
      <c r="C39" s="48"/>
    </row>
    <row r="40" spans="1:12" ht="14.4" thickBot="1" x14ac:dyDescent="0.3">
      <c r="B40" s="52" t="s">
        <v>51</v>
      </c>
      <c r="C40" s="49"/>
    </row>
    <row r="41" spans="1:12" ht="14.4" thickBot="1" x14ac:dyDescent="0.3">
      <c r="B41" s="52" t="s">
        <v>52</v>
      </c>
      <c r="C41" s="10"/>
    </row>
    <row r="42" spans="1:12" ht="14.4" thickBot="1" x14ac:dyDescent="0.3"/>
    <row r="43" spans="1:12" ht="14.4" thickBot="1" x14ac:dyDescent="0.3">
      <c r="A43" s="7" t="s">
        <v>53</v>
      </c>
      <c r="E43" s="10"/>
    </row>
    <row r="44" spans="1:12" ht="14.4" thickBot="1" x14ac:dyDescent="0.3">
      <c r="A44" s="7" t="s">
        <v>54</v>
      </c>
      <c r="G44" s="53"/>
    </row>
    <row r="53" spans="3:3" x14ac:dyDescent="0.25">
      <c r="C53" s="7"/>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51"/>
  <sheetViews>
    <sheetView workbookViewId="0"/>
  </sheetViews>
  <sheetFormatPr defaultRowHeight="13.8" x14ac:dyDescent="0.25"/>
  <cols>
    <col min="1" max="2" width="12.59765625" customWidth="1"/>
    <col min="3" max="4" width="10.59765625" customWidth="1"/>
    <col min="5" max="5" width="11.09765625" bestFit="1" customWidth="1"/>
    <col min="6" max="6" width="12.59765625" customWidth="1"/>
    <col min="7" max="7" width="11.09765625" bestFit="1" customWidth="1"/>
    <col min="8" max="8" width="12.59765625" customWidth="1"/>
    <col min="9" max="9" width="11.09765625" bestFit="1" customWidth="1"/>
    <col min="12" max="13" width="11.09765625" bestFit="1" customWidth="1"/>
    <col min="14" max="14" width="12.19921875" bestFit="1" customWidth="1"/>
  </cols>
  <sheetData>
    <row r="1" spans="1:9" x14ac:dyDescent="0.25">
      <c r="A1" s="2" t="s">
        <v>149</v>
      </c>
    </row>
    <row r="4" spans="1:9" x14ac:dyDescent="0.25">
      <c r="A4" t="s">
        <v>34</v>
      </c>
      <c r="F4" s="54">
        <v>678463</v>
      </c>
    </row>
    <row r="5" spans="1:9" x14ac:dyDescent="0.25">
      <c r="A5" t="s">
        <v>35</v>
      </c>
      <c r="G5" s="54"/>
    </row>
    <row r="6" spans="1:9" x14ac:dyDescent="0.25">
      <c r="A6" t="s">
        <v>36</v>
      </c>
      <c r="I6" s="54">
        <v>100000</v>
      </c>
    </row>
    <row r="7" spans="1:9" x14ac:dyDescent="0.25">
      <c r="A7" t="s">
        <v>37</v>
      </c>
    </row>
    <row r="8" spans="1:9" x14ac:dyDescent="0.25">
      <c r="A8" t="s">
        <v>38</v>
      </c>
      <c r="C8" s="55">
        <v>0.03</v>
      </c>
    </row>
    <row r="9" spans="1:9" x14ac:dyDescent="0.25">
      <c r="A9" t="s">
        <v>39</v>
      </c>
    </row>
    <row r="10" spans="1:9" x14ac:dyDescent="0.25">
      <c r="A10" t="s">
        <v>40</v>
      </c>
      <c r="B10" s="56">
        <v>1.4550000000000001</v>
      </c>
    </row>
    <row r="11" spans="1:9" x14ac:dyDescent="0.25">
      <c r="A11" t="s">
        <v>41</v>
      </c>
      <c r="B11" s="56">
        <v>1.2130000000000001</v>
      </c>
    </row>
    <row r="12" spans="1:9" x14ac:dyDescent="0.25">
      <c r="A12" t="s">
        <v>42</v>
      </c>
      <c r="B12" s="56">
        <v>1.103</v>
      </c>
    </row>
    <row r="14" spans="1:9" x14ac:dyDescent="0.25">
      <c r="A14" s="7" t="s">
        <v>183</v>
      </c>
      <c r="B14" s="3"/>
    </row>
    <row r="15" spans="1:9" x14ac:dyDescent="0.25">
      <c r="A15" s="7"/>
      <c r="B15" s="3" t="s">
        <v>182</v>
      </c>
    </row>
    <row r="17" spans="1:13" ht="69" x14ac:dyDescent="0.25">
      <c r="A17" s="31" t="s">
        <v>43</v>
      </c>
      <c r="B17" s="33" t="s">
        <v>152</v>
      </c>
      <c r="C17" s="14" t="s">
        <v>55</v>
      </c>
      <c r="D17" s="14" t="s">
        <v>56</v>
      </c>
      <c r="E17" s="33" t="s">
        <v>160</v>
      </c>
      <c r="F17" s="33" t="s">
        <v>161</v>
      </c>
      <c r="H17" s="14" t="s">
        <v>57</v>
      </c>
      <c r="I17" s="94" t="s">
        <v>153</v>
      </c>
    </row>
    <row r="18" spans="1:13" x14ac:dyDescent="0.25">
      <c r="A18" s="57" t="s">
        <v>44</v>
      </c>
      <c r="B18" s="23">
        <f>F4</f>
        <v>678463</v>
      </c>
      <c r="C18" s="16">
        <f>(1+Trend)^H18</f>
        <v>1.0609</v>
      </c>
      <c r="D18" s="16">
        <f>B10</f>
        <v>1.4550000000000001</v>
      </c>
      <c r="E18" s="16">
        <f>1-Excess_Ratio</f>
        <v>0.21039623639204708</v>
      </c>
      <c r="F18" s="58">
        <f>B18/C18/D18*E18</f>
        <v>92475.5009160396</v>
      </c>
      <c r="H18">
        <v>2</v>
      </c>
      <c r="I18" s="94" t="s">
        <v>167</v>
      </c>
    </row>
    <row r="19" spans="1:13" x14ac:dyDescent="0.25">
      <c r="A19" s="57" t="s">
        <v>45</v>
      </c>
      <c r="B19" s="23">
        <f>B18</f>
        <v>678463</v>
      </c>
      <c r="C19" s="16">
        <f>(1+Trend)^H19</f>
        <v>1.092727</v>
      </c>
      <c r="D19" s="16">
        <f>B11</f>
        <v>1.2130000000000001</v>
      </c>
      <c r="E19" s="16">
        <f>1-Excess_Ratio</f>
        <v>0.21039623639204708</v>
      </c>
      <c r="F19" s="58">
        <f>B19/C19/D19*E19</f>
        <v>107694.03775669535</v>
      </c>
      <c r="H19">
        <v>3</v>
      </c>
    </row>
    <row r="20" spans="1:13" ht="14.4" thickBot="1" x14ac:dyDescent="0.3">
      <c r="A20" s="57" t="s">
        <v>46</v>
      </c>
      <c r="B20" s="23">
        <f>B19</f>
        <v>678463</v>
      </c>
      <c r="C20" s="16">
        <f>(1+Trend)^H20</f>
        <v>1.1255088099999999</v>
      </c>
      <c r="D20" s="16">
        <f>B12</f>
        <v>1.103</v>
      </c>
      <c r="E20" s="16">
        <f>1-Excess_Ratio</f>
        <v>0.21039623639204708</v>
      </c>
      <c r="F20" s="59">
        <f>B20/C20/D20*E20</f>
        <v>114984.61195756627</v>
      </c>
      <c r="H20">
        <v>4</v>
      </c>
    </row>
    <row r="21" spans="1:13" ht="14.4" thickBot="1" x14ac:dyDescent="0.3">
      <c r="A21" s="57" t="s">
        <v>47</v>
      </c>
      <c r="F21" s="22">
        <f>SUM(F18:F20)</f>
        <v>315154.15063030121</v>
      </c>
    </row>
    <row r="24" spans="1:13" x14ac:dyDescent="0.25">
      <c r="A24" t="s">
        <v>150</v>
      </c>
    </row>
    <row r="26" spans="1:13" x14ac:dyDescent="0.25">
      <c r="B26" s="14" t="s">
        <v>44</v>
      </c>
      <c r="C26" s="14" t="s">
        <v>45</v>
      </c>
      <c r="D26" s="14" t="s">
        <v>46</v>
      </c>
      <c r="F26" s="14" t="s">
        <v>44</v>
      </c>
      <c r="G26" s="14" t="s">
        <v>45</v>
      </c>
      <c r="H26" s="14" t="s">
        <v>46</v>
      </c>
    </row>
    <row r="27" spans="1:13" x14ac:dyDescent="0.25">
      <c r="B27" s="15">
        <v>721</v>
      </c>
      <c r="C27" s="15">
        <v>4749</v>
      </c>
      <c r="D27" s="15">
        <v>37654</v>
      </c>
      <c r="F27" s="23">
        <f t="shared" ref="F27:H30" si="0">MIN(B27,$I$6)</f>
        <v>721</v>
      </c>
      <c r="G27" s="23">
        <f t="shared" si="0"/>
        <v>4749</v>
      </c>
      <c r="H27" s="23">
        <f t="shared" si="0"/>
        <v>37654</v>
      </c>
      <c r="K27" s="23"/>
      <c r="L27" s="83"/>
      <c r="M27" s="83"/>
    </row>
    <row r="28" spans="1:13" x14ac:dyDescent="0.25">
      <c r="B28" s="15">
        <v>25170</v>
      </c>
      <c r="C28" s="15">
        <v>12595</v>
      </c>
      <c r="D28" s="15">
        <v>246</v>
      </c>
      <c r="F28" s="23">
        <f t="shared" si="0"/>
        <v>25170</v>
      </c>
      <c r="G28" s="23">
        <f t="shared" si="0"/>
        <v>12595</v>
      </c>
      <c r="H28" s="23">
        <f t="shared" si="0"/>
        <v>246</v>
      </c>
      <c r="K28" s="23"/>
      <c r="L28" s="83"/>
      <c r="M28" s="83"/>
    </row>
    <row r="29" spans="1:13" x14ac:dyDescent="0.25">
      <c r="B29" s="15">
        <v>49936</v>
      </c>
      <c r="C29" s="15">
        <v>7434</v>
      </c>
      <c r="D29" s="15">
        <v>1873</v>
      </c>
      <c r="F29" s="23">
        <f t="shared" si="0"/>
        <v>49936</v>
      </c>
      <c r="G29" s="23">
        <f t="shared" si="0"/>
        <v>7434</v>
      </c>
      <c r="H29" s="23">
        <f t="shared" si="0"/>
        <v>1873</v>
      </c>
      <c r="K29" s="23"/>
      <c r="L29" s="83"/>
      <c r="M29" s="83"/>
    </row>
    <row r="30" spans="1:13" x14ac:dyDescent="0.25">
      <c r="B30" s="15">
        <v>27878</v>
      </c>
      <c r="C30" s="15">
        <v>1090</v>
      </c>
      <c r="D30" s="15">
        <v>1010</v>
      </c>
      <c r="F30" s="23">
        <f t="shared" si="0"/>
        <v>27878</v>
      </c>
      <c r="G30" s="23">
        <f t="shared" si="0"/>
        <v>1090</v>
      </c>
      <c r="H30" s="23">
        <f t="shared" si="0"/>
        <v>1010</v>
      </c>
      <c r="L30" s="83"/>
      <c r="M30" s="83"/>
    </row>
    <row r="31" spans="1:13" x14ac:dyDescent="0.25">
      <c r="B31" s="15"/>
      <c r="C31" s="15">
        <v>103</v>
      </c>
      <c r="D31" s="54">
        <v>2669664</v>
      </c>
      <c r="F31" s="23"/>
      <c r="G31" s="23">
        <f>MIN(C31,$I$6)</f>
        <v>103</v>
      </c>
      <c r="H31" s="87">
        <f>MIN(D31,$I$6)</f>
        <v>100000</v>
      </c>
      <c r="I31" s="94" t="s">
        <v>166</v>
      </c>
    </row>
    <row r="32" spans="1:13" x14ac:dyDescent="0.25">
      <c r="B32" s="15"/>
      <c r="C32" s="15">
        <v>19436</v>
      </c>
      <c r="D32" s="15"/>
      <c r="F32" s="23"/>
      <c r="G32" s="23">
        <f>MIN(C32,$I$6)</f>
        <v>19436</v>
      </c>
      <c r="H32" s="23"/>
    </row>
    <row r="33" spans="1:12" x14ac:dyDescent="0.25">
      <c r="B33" s="15"/>
      <c r="C33" s="15">
        <v>2414</v>
      </c>
      <c r="D33" s="15"/>
      <c r="F33" s="23"/>
      <c r="G33" s="23">
        <f>MIN(C33,$I$6)</f>
        <v>2414</v>
      </c>
      <c r="H33" s="23"/>
      <c r="I33" s="23"/>
    </row>
    <row r="34" spans="1:12" x14ac:dyDescent="0.25">
      <c r="B34" s="15"/>
      <c r="C34" s="15"/>
      <c r="D34" s="15"/>
      <c r="F34" s="23"/>
      <c r="G34" s="23"/>
      <c r="H34" s="23"/>
    </row>
    <row r="35" spans="1:12" x14ac:dyDescent="0.25">
      <c r="A35" s="7" t="s">
        <v>151</v>
      </c>
      <c r="L35" s="60">
        <v>0.75</v>
      </c>
    </row>
    <row r="37" spans="1:12" x14ac:dyDescent="0.25">
      <c r="B37" s="19" t="s">
        <v>48</v>
      </c>
      <c r="C37" s="58">
        <f>SUM(F27:H33)</f>
        <v>292309</v>
      </c>
      <c r="D37" s="94" t="s">
        <v>168</v>
      </c>
    </row>
    <row r="38" spans="1:12" x14ac:dyDescent="0.25">
      <c r="B38" s="19" t="s">
        <v>49</v>
      </c>
      <c r="C38" s="58">
        <f>F21</f>
        <v>315154.15063030121</v>
      </c>
      <c r="F38" s="23"/>
      <c r="G38" s="23"/>
      <c r="H38" s="23"/>
    </row>
    <row r="39" spans="1:12" x14ac:dyDescent="0.25">
      <c r="B39" s="19" t="s">
        <v>50</v>
      </c>
      <c r="C39" s="61">
        <f>C37/C38</f>
        <v>0.92751118592405835</v>
      </c>
    </row>
    <row r="40" spans="1:12" ht="14.4" thickBot="1" x14ac:dyDescent="0.3">
      <c r="B40" s="19" t="s">
        <v>51</v>
      </c>
      <c r="C40" s="62">
        <v>1</v>
      </c>
    </row>
    <row r="41" spans="1:12" ht="14.4" thickBot="1" x14ac:dyDescent="0.3">
      <c r="B41" s="19" t="s">
        <v>52</v>
      </c>
      <c r="C41" s="63">
        <f>C39*L35+C40*(1-L35)</f>
        <v>0.94563338944304376</v>
      </c>
    </row>
    <row r="42" spans="1:12" ht="14.4" thickBot="1" x14ac:dyDescent="0.3"/>
    <row r="43" spans="1:12" ht="14.4" thickBot="1" x14ac:dyDescent="0.3">
      <c r="A43" t="s">
        <v>58</v>
      </c>
      <c r="E43" s="64">
        <f>C41</f>
        <v>0.94563338944304376</v>
      </c>
    </row>
    <row r="44" spans="1:12" ht="14.4" thickBot="1" x14ac:dyDescent="0.3">
      <c r="A44" t="s">
        <v>59</v>
      </c>
      <c r="E44" s="65">
        <f>E43*F4</f>
        <v>641577.26630169584</v>
      </c>
    </row>
    <row r="47" spans="1:12" x14ac:dyDescent="0.25">
      <c r="A47" s="95" t="s">
        <v>60</v>
      </c>
    </row>
    <row r="48" spans="1:12" x14ac:dyDescent="0.25">
      <c r="A48" s="94" t="s">
        <v>61</v>
      </c>
    </row>
    <row r="49" spans="1:1" x14ac:dyDescent="0.25">
      <c r="A49" s="94" t="s">
        <v>62</v>
      </c>
    </row>
    <row r="50" spans="1:1" x14ac:dyDescent="0.25">
      <c r="A50" s="94" t="s">
        <v>63</v>
      </c>
    </row>
    <row r="51" spans="1:1" x14ac:dyDescent="0.25">
      <c r="A51" s="94" t="s">
        <v>201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3"/>
  <sheetViews>
    <sheetView workbookViewId="0"/>
  </sheetViews>
  <sheetFormatPr defaultColWidth="9" defaultRowHeight="13.8" x14ac:dyDescent="0.25"/>
  <cols>
    <col min="1" max="5" width="9.69921875" style="3" customWidth="1"/>
    <col min="6" max="6" width="12.59765625" style="3" customWidth="1"/>
    <col min="7" max="16384" width="9" style="3"/>
  </cols>
  <sheetData>
    <row r="1" spans="1:7" x14ac:dyDescent="0.25">
      <c r="A1" s="2" t="s">
        <v>155</v>
      </c>
    </row>
    <row r="2" spans="1:7" x14ac:dyDescent="0.25">
      <c r="A2" s="97" t="s">
        <v>184</v>
      </c>
      <c r="B2" s="98"/>
      <c r="C2" s="98"/>
      <c r="D2" s="98"/>
      <c r="E2" s="98"/>
      <c r="F2" s="98"/>
      <c r="G2" s="98"/>
    </row>
    <row r="3" spans="1:7" x14ac:dyDescent="0.25">
      <c r="A3" s="5"/>
    </row>
    <row r="4" spans="1:7" x14ac:dyDescent="0.25">
      <c r="A4" s="5"/>
    </row>
    <row r="5" spans="1:7" x14ac:dyDescent="0.25">
      <c r="A5" s="7" t="s">
        <v>64</v>
      </c>
      <c r="B5" s="7"/>
      <c r="C5" s="7"/>
      <c r="D5" s="7"/>
      <c r="E5" s="7"/>
      <c r="F5" s="51">
        <v>0.1</v>
      </c>
    </row>
    <row r="6" spans="1:7" x14ac:dyDescent="0.25">
      <c r="A6" t="s">
        <v>171</v>
      </c>
      <c r="B6" s="7"/>
      <c r="C6" s="7"/>
      <c r="D6" s="7"/>
      <c r="E6" s="7"/>
      <c r="F6" s="51">
        <v>0.03</v>
      </c>
    </row>
    <row r="7" spans="1:7" x14ac:dyDescent="0.25">
      <c r="A7" s="7" t="s">
        <v>169</v>
      </c>
      <c r="B7" s="7"/>
      <c r="C7" s="7"/>
      <c r="D7" s="7"/>
      <c r="E7" s="7"/>
      <c r="F7" s="51">
        <v>0.1</v>
      </c>
    </row>
    <row r="8" spans="1:7" x14ac:dyDescent="0.25">
      <c r="A8" s="7" t="s">
        <v>65</v>
      </c>
      <c r="B8" s="7"/>
      <c r="C8" s="7"/>
      <c r="D8" s="7"/>
      <c r="E8" s="7"/>
      <c r="F8" s="67">
        <v>50000</v>
      </c>
    </row>
    <row r="9" spans="1:7" x14ac:dyDescent="0.25">
      <c r="A9" s="7" t="s">
        <v>77</v>
      </c>
      <c r="B9" s="7"/>
      <c r="C9" s="7"/>
      <c r="D9" s="7"/>
      <c r="E9" s="7"/>
      <c r="F9" s="51">
        <v>7.0000000000000007E-2</v>
      </c>
    </row>
    <row r="10" spans="1:7" x14ac:dyDescent="0.25">
      <c r="A10" s="7" t="s">
        <v>66</v>
      </c>
      <c r="B10" s="7"/>
      <c r="C10" s="7"/>
      <c r="D10" s="7"/>
      <c r="E10" s="7"/>
      <c r="F10" s="67">
        <v>100000</v>
      </c>
    </row>
    <row r="11" spans="1:7" x14ac:dyDescent="0.25">
      <c r="A11" s="7" t="s">
        <v>67</v>
      </c>
      <c r="B11" s="7"/>
      <c r="C11" s="7"/>
      <c r="D11" s="7"/>
      <c r="E11" s="7"/>
      <c r="F11" s="68" t="s">
        <v>68</v>
      </c>
    </row>
    <row r="12" spans="1:7" ht="14.4" thickBot="1" x14ac:dyDescent="0.3"/>
    <row r="13" spans="1:7" ht="14.4" thickBot="1" x14ac:dyDescent="0.3">
      <c r="A13" s="2" t="s">
        <v>69</v>
      </c>
      <c r="F13" s="10"/>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6"/>
  <sheetViews>
    <sheetView workbookViewId="0"/>
  </sheetViews>
  <sheetFormatPr defaultRowHeight="13.8" x14ac:dyDescent="0.25"/>
  <cols>
    <col min="1" max="5" width="9.69921875" customWidth="1"/>
    <col min="6" max="6" width="11.09765625" bestFit="1" customWidth="1"/>
  </cols>
  <sheetData>
    <row r="1" spans="1:8" x14ac:dyDescent="0.25">
      <c r="A1" s="1" t="s">
        <v>155</v>
      </c>
    </row>
    <row r="2" spans="1:8" x14ac:dyDescent="0.25">
      <c r="A2" s="97" t="s">
        <v>184</v>
      </c>
      <c r="B2" s="80"/>
      <c r="C2" s="80"/>
      <c r="D2" s="80"/>
      <c r="E2" s="80"/>
      <c r="F2" s="80"/>
      <c r="G2" s="80"/>
      <c r="H2" s="80"/>
    </row>
    <row r="3" spans="1:8" x14ac:dyDescent="0.25">
      <c r="A3" s="1"/>
      <c r="B3" s="80"/>
      <c r="C3" s="80"/>
      <c r="D3" s="80"/>
      <c r="E3" s="80"/>
      <c r="F3" s="80"/>
      <c r="G3" s="80"/>
      <c r="H3" s="80"/>
    </row>
    <row r="4" spans="1:8" x14ac:dyDescent="0.25">
      <c r="A4" s="1"/>
    </row>
    <row r="5" spans="1:8" x14ac:dyDescent="0.25">
      <c r="A5" t="s">
        <v>64</v>
      </c>
      <c r="F5" s="51">
        <v>0.1</v>
      </c>
    </row>
    <row r="6" spans="1:8" x14ac:dyDescent="0.25">
      <c r="A6" t="s">
        <v>171</v>
      </c>
      <c r="F6" s="51">
        <v>0.03</v>
      </c>
    </row>
    <row r="7" spans="1:8" x14ac:dyDescent="0.25">
      <c r="A7" t="s">
        <v>169</v>
      </c>
      <c r="F7" s="51">
        <v>0.1</v>
      </c>
    </row>
    <row r="8" spans="1:8" x14ac:dyDescent="0.25">
      <c r="A8" t="s">
        <v>65</v>
      </c>
      <c r="F8" s="67">
        <v>50000</v>
      </c>
      <c r="G8" s="71"/>
    </row>
    <row r="9" spans="1:8" x14ac:dyDescent="0.25">
      <c r="A9" s="7" t="s">
        <v>77</v>
      </c>
      <c r="F9" s="51">
        <v>7.0000000000000007E-2</v>
      </c>
    </row>
    <row r="10" spans="1:8" x14ac:dyDescent="0.25">
      <c r="A10" t="s">
        <v>66</v>
      </c>
      <c r="F10" s="70">
        <v>100000</v>
      </c>
    </row>
    <row r="11" spans="1:8" x14ac:dyDescent="0.25">
      <c r="A11" t="s">
        <v>67</v>
      </c>
      <c r="F11" s="72" t="s">
        <v>68</v>
      </c>
    </row>
    <row r="13" spans="1:8" x14ac:dyDescent="0.25">
      <c r="A13" t="s">
        <v>70</v>
      </c>
      <c r="F13" s="15">
        <f>Modified_Expected_Losses</f>
        <v>641577.26630169584</v>
      </c>
      <c r="G13" s="94" t="s">
        <v>185</v>
      </c>
    </row>
    <row r="14" spans="1:8" x14ac:dyDescent="0.25">
      <c r="A14" t="s">
        <v>71</v>
      </c>
      <c r="F14" s="23">
        <f>Modified_Expected_Losses*Excess_Ratio</f>
        <v>506591.82411712088</v>
      </c>
      <c r="G14" s="94" t="s">
        <v>186</v>
      </c>
    </row>
    <row r="15" spans="1:8" ht="14.4" thickBot="1" x14ac:dyDescent="0.3">
      <c r="A15" t="s">
        <v>72</v>
      </c>
      <c r="F15" s="79">
        <f>LAE*Modified_Expected_Losses</f>
        <v>64157.726630169585</v>
      </c>
      <c r="G15" s="94" t="s">
        <v>177</v>
      </c>
    </row>
    <row r="16" spans="1:8" ht="14.4" thickBot="1" x14ac:dyDescent="0.3">
      <c r="A16" s="1" t="s">
        <v>69</v>
      </c>
      <c r="F16" s="99">
        <f>(Per_Occurrence_Excess*(1+UW_Profit)+Fixed_Expense+LAE_Dollars)/(1-Premium_Tax-Commission)</f>
        <v>754265.49245458492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28</vt:i4>
      </vt:variant>
    </vt:vector>
  </HeadingPairs>
  <TitlesOfParts>
    <vt:vector size="49" baseType="lpstr">
      <vt:lpstr>Introduction</vt:lpstr>
      <vt:lpstr>Step 1</vt:lpstr>
      <vt:lpstr>Step 1 Answer</vt:lpstr>
      <vt:lpstr>Step 2</vt:lpstr>
      <vt:lpstr>Step 2 Answer</vt:lpstr>
      <vt:lpstr>Step 3</vt:lpstr>
      <vt:lpstr>Step 3 Answer</vt:lpstr>
      <vt:lpstr>Step 4</vt:lpstr>
      <vt:lpstr>Step 4 Answer</vt:lpstr>
      <vt:lpstr>Step 5</vt:lpstr>
      <vt:lpstr>Step 5 Answer</vt:lpstr>
      <vt:lpstr>Step 6</vt:lpstr>
      <vt:lpstr>Step 6 Answer</vt:lpstr>
      <vt:lpstr>Step 7</vt:lpstr>
      <vt:lpstr>Step 7 Answer</vt:lpstr>
      <vt:lpstr>Step 8</vt:lpstr>
      <vt:lpstr>Step 8 Answers</vt:lpstr>
      <vt:lpstr>Step 9</vt:lpstr>
      <vt:lpstr>Step 9 Answers</vt:lpstr>
      <vt:lpstr>Step 10</vt:lpstr>
      <vt:lpstr>Step 10 Answers</vt:lpstr>
      <vt:lpstr>Agg_Ded_Limit</vt:lpstr>
      <vt:lpstr>Basic</vt:lpstr>
      <vt:lpstr>Commission</vt:lpstr>
      <vt:lpstr>Excess_Ratio</vt:lpstr>
      <vt:lpstr>Fixed_Expense</vt:lpstr>
      <vt:lpstr>Insurance_Charge_Dollars_1.5</vt:lpstr>
      <vt:lpstr>Insurance_Charge_Percentage_0.5</vt:lpstr>
      <vt:lpstr>Insurance_Charge_Percentage_1.5</vt:lpstr>
      <vt:lpstr>Insurance_Charge_Percentage_2.0</vt:lpstr>
      <vt:lpstr>Insurance_Savings_0.5</vt:lpstr>
      <vt:lpstr>Insurance_Savings_Dollars_0.5</vt:lpstr>
      <vt:lpstr>LAE</vt:lpstr>
      <vt:lpstr>LAE_Dollars</vt:lpstr>
      <vt:lpstr>LCF</vt:lpstr>
      <vt:lpstr>LD_Premium_NoAggDedLimit</vt:lpstr>
      <vt:lpstr>Limited_Loss</vt:lpstr>
      <vt:lpstr>Maximum_Ratable_Loss</vt:lpstr>
      <vt:lpstr>Mean</vt:lpstr>
      <vt:lpstr>Minimum_Ratable_Loss</vt:lpstr>
      <vt:lpstr>Modified_Expected_Losses</vt:lpstr>
      <vt:lpstr>mu</vt:lpstr>
      <vt:lpstr>Net_Insurance_Charge_1.5</vt:lpstr>
      <vt:lpstr>Per_Occurrence_Excess</vt:lpstr>
      <vt:lpstr>Premium_Tax</vt:lpstr>
      <vt:lpstr>sigma</vt:lpstr>
      <vt:lpstr>TM</vt:lpstr>
      <vt:lpstr>Trend</vt:lpstr>
      <vt:lpstr>UW_Profit</vt:lpstr>
    </vt:vector>
  </TitlesOfParts>
  <Company>Liberty Mutual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Liberty Mutual</dc:creator>
  <cp:lastModifiedBy>Stephanie Litrenta</cp:lastModifiedBy>
  <dcterms:created xsi:type="dcterms:W3CDTF">2016-06-30T17:46:14Z</dcterms:created>
  <dcterms:modified xsi:type="dcterms:W3CDTF">2021-03-10T16:51:10Z</dcterms:modified>
</cp:coreProperties>
</file>